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9875" windowHeight="8475" activeTab="0"/>
  </bookViews>
  <sheets>
    <sheet name="RECEIPT" sheetId="1" r:id="rId1"/>
  </sheets>
  <externalReferences>
    <externalReference r:id="rId4"/>
    <externalReference r:id="rId5"/>
    <externalReference r:id="rId6"/>
    <externalReference r:id="rId7"/>
  </externalReferences>
  <definedNames>
    <definedName name="\l" localSheetId="0">'RECEIPT'!#REF!</definedName>
    <definedName name="\s" localSheetId="0">'RECEIPT'!#REF!</definedName>
    <definedName name="__123Graph_D" hidden="1">'[1]dem18'!#REF!</definedName>
    <definedName name="_Regression_Int" localSheetId="0" hidden="1">1</definedName>
    <definedName name="A" localSheetId="0">'RECEIPT'!#REF!</definedName>
    <definedName name="ahcap">'[2]dem2'!$D$577:$L$577</definedName>
    <definedName name="censusrec">'[4]Dem1'!$D$273:$L$273</definedName>
    <definedName name="charged">'[4]Dem1'!$E$7:$G$7</definedName>
    <definedName name="da">'[4]Dem1'!$D$137:$L$137</definedName>
    <definedName name="ee">'[4]Dem1'!$D$407:$L$407</definedName>
    <definedName name="fishcap">'[2]dem2'!$D$588:$L$588</definedName>
    <definedName name="Fishrev">'[2]dem2'!$D$506:$L$506</definedName>
    <definedName name="fwl">'[4]Dem1'!$D$355:$L$355</definedName>
    <definedName name="fwlcap">'[4]Dem1'!$D$435:$L$435</definedName>
    <definedName name="fwlrec">'[4]Dem1'!$D$441:$L$441</definedName>
    <definedName name="housing">#REF!</definedName>
    <definedName name="housingcap">#REF!</definedName>
    <definedName name="justice">'[4]Dem1'!$D$109:$L$109</definedName>
    <definedName name="justicerec">#REF!</definedName>
    <definedName name="lr">'[4]Dem1'!$D$64:$L$64</definedName>
    <definedName name="lrrec">'[4]Dem1'!#REF!</definedName>
    <definedName name="nc">'[4]Dem1'!$D$233:$L$233</definedName>
    <definedName name="ncfund">'[4]Dem1'!#REF!</definedName>
    <definedName name="ncrec">'[4]Dem1'!$D$270:$L$270</definedName>
    <definedName name="ncrec1">'[4]Dem1'!#REF!</definedName>
    <definedName name="np">'[4]Dem1'!$K$437</definedName>
    <definedName name="Nutrition">'[2]dem2'!$D$317:$L$317</definedName>
    <definedName name="oges">#REF!</definedName>
    <definedName name="pension">'[4]Dem1'!$D$120:$L$120</definedName>
    <definedName name="_xlnm.Print_Area" localSheetId="0">'RECEIPT'!$A$1:$H$163</definedName>
    <definedName name="Print_Area_MI" localSheetId="0">'RECEIPT'!$D$3:$H$163</definedName>
    <definedName name="_xlnm.Print_Titles" localSheetId="0">'RECEIPT'!$5:$8</definedName>
    <definedName name="pw">#REF!</definedName>
    <definedName name="pwcap">'[4]Dem1'!#REF!</definedName>
    <definedName name="rec">'[4]Dem1'!#REF!</definedName>
    <definedName name="rec1">'[4]Dem1'!#REF!</definedName>
    <definedName name="reform">'[4]Dem1'!$D$251:$L$251</definedName>
    <definedName name="scst">'[2]dem2'!$D$161:$L$161</definedName>
    <definedName name="sgs">'[4]Dem1'!#REF!</definedName>
    <definedName name="SocialSecurity">'[2]dem2'!$D$291:$L$291</definedName>
    <definedName name="socialwelfare">'[2]dem2'!$D$358:$L$358</definedName>
    <definedName name="spfrd">'[4]Dem1'!$D$369:$L$369</definedName>
    <definedName name="sss">'[4]Dem1'!#REF!</definedName>
    <definedName name="swc">'[4]Dem1'!$D$82:$L$82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'[2]dem2'!$D$350:$L$350</definedName>
    <definedName name="Z_239EE218_578E_4317_BEED_14D5D7089E27_.wvu.PrintArea" localSheetId="0" hidden="1">'RECEIPT'!$A$3:$H$163</definedName>
    <definedName name="Z_239EE218_578E_4317_BEED_14D5D7089E27_.wvu.PrintTitles" localSheetId="0" hidden="1">'RECEIPT'!#REF!</definedName>
    <definedName name="Z_302A3EA3_AE96_11D5_A646_0050BA3D7AFD_.wvu.PrintArea" localSheetId="0" hidden="1">'RECEIPT'!$A$3:$H$163</definedName>
    <definedName name="Z_302A3EA3_AE96_11D5_A646_0050BA3D7AFD_.wvu.PrintTitles" localSheetId="0" hidden="1">'RECEIPT'!#REF!</definedName>
    <definedName name="Z_36DBA021_0ECB_11D4_8064_004005726899_.wvu.PrintTitles" localSheetId="0" hidden="1">'RECEIPT'!#REF!</definedName>
    <definedName name="Z_7DB28DCE_97DD_4F6D_93F7_C8A48D05C8DC_.wvu.PrintArea" localSheetId="0" hidden="1">'RECEIPT'!#REF!</definedName>
    <definedName name="Z_7DB28DCE_97DD_4F6D_93F7_C8A48D05C8DC_.wvu.PrintTitles" localSheetId="0" hidden="1">'RECEIPT'!#REF!</definedName>
    <definedName name="Z_7DB28DCE_97DD_4F6D_93F7_C8A48D05C8DC_.wvu.Rows" localSheetId="0" hidden="1">'RECEIPT'!#REF!,'RECEIPT'!#REF!</definedName>
    <definedName name="Z_93EBE921_AE91_11D5_8685_004005726899_.wvu.PrintArea" localSheetId="0" hidden="1">'RECEIPT'!$A$3:$H$163</definedName>
    <definedName name="Z_93EBE921_AE91_11D5_8685_004005726899_.wvu.PrintTitles" localSheetId="0" hidden="1">'RECEIPT'!#REF!</definedName>
    <definedName name="Z_94DA79C1_0FDE_11D5_9579_000021DAEEA2_.wvu.PrintTitles" localSheetId="0" hidden="1">'RECEIPT'!#REF!</definedName>
    <definedName name="Z_C868F8C3_16D7_11D5_A68D_81D6213F5331_.wvu.PrintTitles" localSheetId="0" hidden="1">'RECEIPT'!#REF!</definedName>
    <definedName name="Z_E5DF37BD_125C_11D5_8DC4_D0F5D88B3549_.wvu.PrintTitles" localSheetId="0" hidden="1">'RECEIPT'!#REF!</definedName>
    <definedName name="Z_F8ADACC1_164E_11D6_B603_000021DAEEA2_.wvu.PrintArea" localSheetId="0" hidden="1">'RECEIPT'!$A$3:$H$163</definedName>
    <definedName name="Z_F8ADACC1_164E_11D6_B603_000021DAEEA2_.wvu.PrintTitles" localSheetId="0" hidden="1">'RECEIPT'!#REF!</definedName>
  </definedNames>
  <calcPr fullCalcOnLoad="1"/>
</workbook>
</file>

<file path=xl/sharedStrings.xml><?xml version="1.0" encoding="utf-8"?>
<sst xmlns="http://schemas.openxmlformats.org/spreadsheetml/2006/main" count="243" uniqueCount="161">
  <si>
    <t>Non-Ferrous, Mining &amp; Metallurgical Industries</t>
  </si>
  <si>
    <t>GRANTS-IN-AID &amp; CONTRIBUTIONS</t>
  </si>
  <si>
    <t>GENERAL ABSTRACT OF RECEIPTS FOR THE YEAR 2012-13</t>
  </si>
  <si>
    <t xml:space="preserve"> (In Thousands of Rupees)</t>
  </si>
  <si>
    <t>Budget</t>
  </si>
  <si>
    <t>Revised</t>
  </si>
  <si>
    <t>Sectional and Major Head</t>
  </si>
  <si>
    <t>Actuals</t>
  </si>
  <si>
    <t>Estimate</t>
  </si>
  <si>
    <t>Classification of Government Transactions</t>
  </si>
  <si>
    <t xml:space="preserve">  2010-11</t>
  </si>
  <si>
    <t xml:space="preserve">  2011-12</t>
  </si>
  <si>
    <t xml:space="preserve">  2012-13</t>
  </si>
  <si>
    <t>C O N S O L I D A T E D    F U N D</t>
  </si>
  <si>
    <t>REVENUE  RECEIPTS</t>
  </si>
  <si>
    <t>(A)</t>
  </si>
  <si>
    <t>TAX REVENUE</t>
  </si>
  <si>
    <t>(a)</t>
  </si>
  <si>
    <t>Taxes on Income and Expenditure</t>
  </si>
  <si>
    <t>Corporation Tax</t>
  </si>
  <si>
    <t>0021</t>
  </si>
  <si>
    <t>Taxes on Income other than 
Corporation Tax</t>
  </si>
  <si>
    <t>Other Taxes on Income and Expenditure</t>
  </si>
  <si>
    <t>Total</t>
  </si>
  <si>
    <t>(b)</t>
  </si>
  <si>
    <t>Taxes on Property and Capital 
Transactions</t>
  </si>
  <si>
    <t>Land Revenue</t>
  </si>
  <si>
    <t>0030</t>
  </si>
  <si>
    <t>Stamps and Registration</t>
  </si>
  <si>
    <t>Taxes on Wealth</t>
  </si>
  <si>
    <t>(c)</t>
  </si>
  <si>
    <t>Taxes on Commodities and Services</t>
  </si>
  <si>
    <t>Customs</t>
  </si>
  <si>
    <t>Union Excise Duties</t>
  </si>
  <si>
    <t>0039</t>
  </si>
  <si>
    <t>State Excise</t>
  </si>
  <si>
    <t>0040</t>
  </si>
  <si>
    <t>Taxes on Sales,  Trade etc.</t>
  </si>
  <si>
    <t>0041</t>
  </si>
  <si>
    <t>Taxes on Vehicles</t>
  </si>
  <si>
    <t>Service Tax</t>
  </si>
  <si>
    <t>0045</t>
  </si>
  <si>
    <t>Other Taxes and Duties on Commodities and Services</t>
  </si>
  <si>
    <t>(B)</t>
  </si>
  <si>
    <t>NON-TAX REVENUE</t>
  </si>
  <si>
    <t>Interest Receipts</t>
  </si>
  <si>
    <t>0049</t>
  </si>
  <si>
    <t>0050</t>
  </si>
  <si>
    <t>Dividends and Profits</t>
  </si>
  <si>
    <t>Other Non Tax Revenue</t>
  </si>
  <si>
    <t>(i)</t>
  </si>
  <si>
    <t>General Services</t>
  </si>
  <si>
    <t>0051</t>
  </si>
  <si>
    <t>Public Service Commission</t>
  </si>
  <si>
    <t>0055</t>
  </si>
  <si>
    <t>Police</t>
  </si>
  <si>
    <t>0056</t>
  </si>
  <si>
    <t>Jails</t>
  </si>
  <si>
    <t>0058</t>
  </si>
  <si>
    <t>Stationery and Printing</t>
  </si>
  <si>
    <t>0059</t>
  </si>
  <si>
    <t>Public Works</t>
  </si>
  <si>
    <t>Other Administrative Services</t>
  </si>
  <si>
    <t>0071</t>
  </si>
  <si>
    <t>Contributions and Recoveries towards</t>
  </si>
  <si>
    <t>Pension and Other Retirement Benefits</t>
  </si>
  <si>
    <t>0075</t>
  </si>
  <si>
    <t>Misc. General Services</t>
  </si>
  <si>
    <t>(ii)</t>
  </si>
  <si>
    <t>Social Services</t>
  </si>
  <si>
    <t>Education, Sports, Art and Culture</t>
  </si>
  <si>
    <t>Medical and Public Health</t>
  </si>
  <si>
    <t>Water Supply and Sanitation</t>
  </si>
  <si>
    <t>Housing</t>
  </si>
  <si>
    <t>Urban Development</t>
  </si>
  <si>
    <t>Information and Publicity</t>
  </si>
  <si>
    <t>Labours and Employment</t>
  </si>
  <si>
    <t>Social Security and Welfare</t>
  </si>
  <si>
    <t>Other Social Services</t>
  </si>
  <si>
    <t>(iii)</t>
  </si>
  <si>
    <t>Economic Services</t>
  </si>
  <si>
    <t>Crop Husbandry</t>
  </si>
  <si>
    <t>Animal Husbandry</t>
  </si>
  <si>
    <t>Fisheries</t>
  </si>
  <si>
    <t>Forestry and Wild Life</t>
  </si>
  <si>
    <t>Plantation</t>
  </si>
  <si>
    <t>Food Storage and Warehousing</t>
  </si>
  <si>
    <t>Co-operation</t>
  </si>
  <si>
    <t>Other Rural Development Programme</t>
  </si>
  <si>
    <t>Minor Irrigation</t>
  </si>
  <si>
    <t>Power</t>
  </si>
  <si>
    <t>Non Conventional Sources of Energy</t>
  </si>
  <si>
    <t>Village and Small Industries</t>
  </si>
  <si>
    <t>Industries</t>
  </si>
  <si>
    <t>Roads and Bridges</t>
  </si>
  <si>
    <t>-</t>
  </si>
  <si>
    <t>Road Transport</t>
  </si>
  <si>
    <t>Other Scientific Research</t>
  </si>
  <si>
    <t>Tourism</t>
  </si>
  <si>
    <t>Other General Economic Services</t>
  </si>
  <si>
    <t>Other Non-Tax Revenue</t>
  </si>
  <si>
    <t>TOTAL REVENUE (A + B)</t>
  </si>
  <si>
    <t>(C)</t>
  </si>
  <si>
    <t>Grants -in- aid from Central Government</t>
  </si>
  <si>
    <t>REVENUE RECEIPTS</t>
  </si>
  <si>
    <t>(D)</t>
  </si>
  <si>
    <t>CAPITAL   RECEIPTS</t>
  </si>
  <si>
    <t>Miscellaneous Capital Receipt</t>
  </si>
  <si>
    <t>(E)</t>
  </si>
  <si>
    <t>PUBLIC DEBT</t>
  </si>
  <si>
    <t>Internal Debt of the State Government</t>
  </si>
  <si>
    <t>Loans and Advances from the Central Government</t>
  </si>
  <si>
    <t>(F)</t>
  </si>
  <si>
    <t>LOANS AND ADVANCES  
 (Recoveries)</t>
  </si>
  <si>
    <t>Loans for Medical and Public Health</t>
  </si>
  <si>
    <t>Loans for Cooperation (Recoveries)</t>
  </si>
  <si>
    <t>Loans to Government Servants etc.</t>
  </si>
  <si>
    <t>LOANS AND ADVANCES 
(Recoveries)</t>
  </si>
  <si>
    <t>CAPITAL RECEIPTS</t>
  </si>
  <si>
    <t>CONSOLIDATED FUND OF SIKKIM - RECEIPTS</t>
  </si>
  <si>
    <t>CONTINGENCY   FUND</t>
  </si>
  <si>
    <t>Contingency Fund</t>
  </si>
  <si>
    <t>CONTINGENCY FUND</t>
  </si>
  <si>
    <t>PUBLIC    ACCOUNT</t>
  </si>
  <si>
    <t>(I)</t>
  </si>
  <si>
    <t>SMALL SAVING, PROVIDENT FUNDS 
ETC.</t>
  </si>
  <si>
    <t>Provident Funds</t>
  </si>
  <si>
    <t>State Provident Funds</t>
  </si>
  <si>
    <t>Insurance and Pension Funds</t>
  </si>
  <si>
    <t>(J)</t>
  </si>
  <si>
    <t>RESERVE FUNDS</t>
  </si>
  <si>
    <t xml:space="preserve"> (a)</t>
  </si>
  <si>
    <t>Reserve Fund Bearing Interest</t>
  </si>
  <si>
    <t>General and Other Reserve fund</t>
  </si>
  <si>
    <t>Reserve Funds</t>
  </si>
  <si>
    <t>Sinking Funds</t>
  </si>
  <si>
    <t>(K)</t>
  </si>
  <si>
    <t>DEPOSITS AND ADVANCES</t>
  </si>
  <si>
    <t>Deposit Bearing Interest</t>
  </si>
  <si>
    <t>Other Deposits</t>
  </si>
  <si>
    <t>Deposit Not Bearing Interest</t>
  </si>
  <si>
    <t>Civil Deposits</t>
  </si>
  <si>
    <t>(L)</t>
  </si>
  <si>
    <t>SUSPENSE AND MISCELLANEOUS</t>
  </si>
  <si>
    <t>Suspense</t>
  </si>
  <si>
    <t>Suspense Accounts</t>
  </si>
  <si>
    <t>Cheques and Bills</t>
  </si>
  <si>
    <t>Departmental Balance</t>
  </si>
  <si>
    <t>Permanent Cash Imprest</t>
  </si>
  <si>
    <t>Cash Balance Investment Accounts</t>
  </si>
  <si>
    <t>Miscellaneous Govt. Accounts</t>
  </si>
  <si>
    <t>(M)</t>
  </si>
  <si>
    <t>REMITTANCES</t>
  </si>
  <si>
    <t>Cash Remittances and Adjustments Between Officers Rendering Accounts to the same Accounts Officer</t>
  </si>
  <si>
    <t>PUBLIC ACCOUNT</t>
  </si>
  <si>
    <t>TOTAL STATE RECEIPTS</t>
  </si>
  <si>
    <t>(N)</t>
  </si>
  <si>
    <t>CASH BALANCE</t>
  </si>
  <si>
    <t>Cash Balance</t>
  </si>
  <si>
    <t>OPENING BALANCE</t>
  </si>
  <si>
    <t>GRAND TOTAL</t>
  </si>
</sst>
</file>

<file path=xl/styles.xml><?xml version="1.0" encoding="utf-8"?>
<styleSheet xmlns="http://schemas.openxmlformats.org/spreadsheetml/2006/main">
  <numFmts count="6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_-* #,##0\ &quot;kr&quot;_-;\-* #,##0\ &quot;kr&quot;_-;_-* &quot;-&quot;\ &quot;kr&quot;_-;_-@_-"/>
    <numFmt numFmtId="187" formatCode="_-* #,##0\ _k_r_-;\-* #,##0\ _k_r_-;_-* &quot;-&quot;\ _k_r_-;_-@_-"/>
    <numFmt numFmtId="188" formatCode="_-* #,##0.00\ &quot;kr&quot;_-;\-* #,##0.00\ &quot;kr&quot;_-;_-* &quot;-&quot;??\ &quot;kr&quot;_-;_-@_-"/>
    <numFmt numFmtId="189" formatCode="_-* #,##0.00\ _k_r_-;\-* #,##0.00\ _k_r_-;_-* &quot;-&quot;??\ _k_r_-;_-@_-"/>
    <numFmt numFmtId="190" formatCode="0_)"/>
    <numFmt numFmtId="191" formatCode="0#"/>
    <numFmt numFmtId="192" formatCode="0###"/>
    <numFmt numFmtId="193" formatCode="00##"/>
    <numFmt numFmtId="194" formatCode="0##"/>
    <numFmt numFmtId="195" formatCode="00.00.##"/>
    <numFmt numFmtId="196" formatCode="##.##.##"/>
    <numFmt numFmtId="197" formatCode="\(#\)"/>
    <numFmt numFmtId="198" formatCode="0.00000"/>
    <numFmt numFmtId="199" formatCode="0.0000"/>
    <numFmt numFmtId="200" formatCode="0.000"/>
    <numFmt numFmtId="201" formatCode="0.0"/>
    <numFmt numFmtId="202" formatCode="0.0000000000"/>
    <numFmt numFmtId="203" formatCode="0.00000000000"/>
    <numFmt numFmtId="204" formatCode="0.000000000"/>
    <numFmt numFmtId="205" formatCode="0.00000000"/>
    <numFmt numFmtId="206" formatCode="0.0000000"/>
    <numFmt numFmtId="207" formatCode="0.0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-* #,##0.000\ _k_r_-;\-* #,##0.000\ _k_r_-;_-* &quot;-&quot;??\ _k_r_-;_-@_-"/>
    <numFmt numFmtId="213" formatCode="_-* #,##0.0\ _k_r_-;\-* #,##0.0\ _k_r_-;_-* &quot;-&quot;??\ _k_r_-;_-@_-"/>
    <numFmt numFmtId="214" formatCode="_-* #,##0\ _k_r_-;\-* #,##0\ _k_r_-;_-* &quot;-&quot;??\ _k_r_-;_-@_-"/>
    <numFmt numFmtId="215" formatCode="&quot;$&quot;#,##0.00"/>
    <numFmt numFmtId="216" formatCode="[$-409]dddd\,\ mmmm\ dd\,\ yyyy"/>
    <numFmt numFmtId="217" formatCode="[$-409]h:mm:ss\ AM/PM"/>
    <numFmt numFmtId="218" formatCode="0_);\(0\)"/>
    <numFmt numFmtId="219" formatCode="0;[Red]0"/>
    <numFmt numFmtId="220" formatCode="0000.00.000.00.00.00"/>
    <numFmt numFmtId="221" formatCode="0.000E+00"/>
    <numFmt numFmtId="222" formatCode="0.0000E+00"/>
    <numFmt numFmtId="223" formatCode="0.0E+00"/>
    <numFmt numFmtId="224" formatCode="0E+00"/>
  </numFmts>
  <fonts count="2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90" fontId="0" fillId="0" borderId="0">
      <alignment/>
      <protection/>
    </xf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3" fillId="0" borderId="0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Fill="1" applyAlignment="1" applyProtection="1">
      <alignment wrapText="1"/>
      <protection/>
    </xf>
    <xf numFmtId="0" fontId="23" fillId="0" borderId="0" xfId="57" applyNumberFormat="1" applyFont="1" applyFill="1" applyBorder="1" applyAlignment="1" applyProtection="1">
      <alignment horizontal="left" vertical="top" wrapText="1"/>
      <protection/>
    </xf>
    <xf numFmtId="49" fontId="23" fillId="0" borderId="0" xfId="57" applyNumberFormat="1" applyFont="1" applyFill="1" applyBorder="1" applyAlignment="1" applyProtection="1">
      <alignment horizontal="right" vertical="center" wrapText="1"/>
      <protection/>
    </xf>
    <xf numFmtId="0" fontId="23" fillId="0" borderId="0" xfId="57" applyNumberFormat="1" applyFont="1" applyFill="1" applyBorder="1" applyAlignment="1" applyProtection="1">
      <alignment horizontal="center" vertical="top" wrapText="1"/>
      <protection/>
    </xf>
    <xf numFmtId="219" fontId="23" fillId="0" borderId="0" xfId="57" applyNumberFormat="1" applyFont="1" applyFill="1" applyBorder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left" vertical="top" wrapText="1"/>
      <protection/>
    </xf>
    <xf numFmtId="49" fontId="24" fillId="0" borderId="10" xfId="57" applyNumberFormat="1" applyFont="1" applyFill="1" applyBorder="1" applyAlignment="1" applyProtection="1">
      <alignment horizontal="right" vertical="center" wrapText="1"/>
      <protection/>
    </xf>
    <xf numFmtId="0" fontId="24" fillId="0" borderId="10" xfId="57" applyNumberFormat="1" applyFont="1" applyFill="1" applyBorder="1" applyAlignment="1" applyProtection="1">
      <alignment horizontal="right" vertical="top" wrapText="1"/>
      <protection/>
    </xf>
    <xf numFmtId="219" fontId="24" fillId="0" borderId="10" xfId="57" applyNumberFormat="1" applyFont="1" applyFill="1" applyBorder="1" applyAlignment="1" applyProtection="1">
      <alignment horizontal="right" vertical="center" wrapText="1"/>
      <protection/>
    </xf>
    <xf numFmtId="219" fontId="24" fillId="0" borderId="0" xfId="57" applyNumberFormat="1" applyFont="1" applyFill="1" applyAlignment="1" applyProtection="1">
      <alignment horizontal="center" vertical="center" wrapText="1"/>
      <protection/>
    </xf>
    <xf numFmtId="0" fontId="24" fillId="0" borderId="0" xfId="57" applyNumberFormat="1" applyFont="1" applyFill="1" applyAlignment="1" applyProtection="1">
      <alignment horizontal="center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219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Fill="1" applyAlignment="1" applyProtection="1">
      <alignment horizontal="left" vertical="center" wrapText="1"/>
      <protection/>
    </xf>
    <xf numFmtId="49" fontId="24" fillId="0" borderId="0" xfId="57" applyNumberFormat="1" applyFont="1" applyFill="1" applyAlignment="1" applyProtection="1">
      <alignment horizontal="right" vertical="center" wrapText="1"/>
      <protection/>
    </xf>
    <xf numFmtId="0" fontId="24" fillId="0" borderId="0" xfId="57" applyNumberFormat="1" applyFont="1" applyFill="1" applyAlignment="1" applyProtection="1">
      <alignment horizontal="right" vertical="center" wrapText="1"/>
      <protection/>
    </xf>
    <xf numFmtId="0" fontId="24" fillId="0" borderId="0" xfId="57" applyNumberFormat="1" applyFont="1" applyFill="1" applyBorder="1" applyAlignment="1" applyProtection="1">
      <alignment horizontal="left" vertical="center" wrapText="1"/>
      <protection/>
    </xf>
    <xf numFmtId="219" fontId="24" fillId="0" borderId="0" xfId="57" applyNumberFormat="1" applyFont="1" applyFill="1" applyBorder="1" applyAlignment="1" applyProtection="1">
      <alignment horizontal="right" vertical="center" wrapText="1"/>
      <protection/>
    </xf>
    <xf numFmtId="0" fontId="24" fillId="0" borderId="0" xfId="57" applyNumberFormat="1" applyFont="1" applyFill="1" applyBorder="1" applyAlignment="1" applyProtection="1">
      <alignment horizontal="right" vertical="center" wrapText="1"/>
      <protection/>
    </xf>
    <xf numFmtId="0" fontId="23" fillId="0" borderId="0" xfId="57" applyNumberFormat="1" applyFont="1" applyFill="1" applyAlignment="1" applyProtection="1">
      <alignment horizontal="left" vertical="center" wrapText="1"/>
      <protection/>
    </xf>
    <xf numFmtId="49" fontId="23" fillId="0" borderId="0" xfId="57" applyNumberFormat="1" applyFont="1" applyFill="1" applyAlignment="1" applyProtection="1">
      <alignment horizontal="right" vertical="center" wrapText="1"/>
      <protection/>
    </xf>
    <xf numFmtId="0" fontId="23" fillId="0" borderId="0" xfId="57" applyNumberFormat="1" applyFont="1" applyFill="1" applyAlignment="1" applyProtection="1">
      <alignment horizontal="center" vertical="center" wrapText="1"/>
      <protection/>
    </xf>
    <xf numFmtId="219" fontId="23" fillId="0" borderId="0" xfId="57" applyNumberFormat="1" applyFont="1" applyFill="1" applyAlignment="1" applyProtection="1">
      <alignment horizontal="center" vertical="center" wrapText="1"/>
      <protection/>
    </xf>
    <xf numFmtId="0" fontId="23" fillId="0" borderId="0" xfId="57" applyNumberFormat="1" applyFont="1" applyFill="1" applyAlignment="1" applyProtection="1">
      <alignment horizontal="right" vertical="center" wrapText="1"/>
      <protection/>
    </xf>
    <xf numFmtId="219" fontId="24" fillId="0" borderId="0" xfId="57" applyNumberFormat="1" applyFont="1" applyFill="1" applyAlignment="1" applyProtection="1">
      <alignment horizontal="right" vertical="center" wrapText="1"/>
      <protection/>
    </xf>
    <xf numFmtId="193" fontId="23" fillId="0" borderId="0" xfId="57" applyNumberFormat="1" applyFont="1" applyFill="1" applyAlignment="1" applyProtection="1">
      <alignment horizontal="right" vertical="center" wrapText="1"/>
      <protection/>
    </xf>
    <xf numFmtId="219" fontId="24" fillId="0" borderId="11" xfId="57" applyNumberFormat="1" applyFont="1" applyFill="1" applyBorder="1" applyAlignment="1" applyProtection="1">
      <alignment horizontal="right" vertical="center" wrapText="1"/>
      <protection/>
    </xf>
    <xf numFmtId="0" fontId="24" fillId="0" borderId="11" xfId="57" applyNumberFormat="1" applyFont="1" applyFill="1" applyBorder="1" applyAlignment="1" applyProtection="1">
      <alignment horizontal="right" vertical="center" wrapText="1"/>
      <protection/>
    </xf>
    <xf numFmtId="219" fontId="24" fillId="0" borderId="12" xfId="57" applyNumberFormat="1" applyFont="1" applyFill="1" applyBorder="1" applyAlignment="1" applyProtection="1">
      <alignment horizontal="right" vertical="center" wrapText="1"/>
      <protection/>
    </xf>
    <xf numFmtId="0" fontId="24" fillId="0" borderId="12" xfId="57" applyNumberFormat="1" applyFont="1" applyFill="1" applyBorder="1" applyAlignment="1" applyProtection="1">
      <alignment horizontal="right" vertical="center" wrapText="1"/>
      <protection/>
    </xf>
    <xf numFmtId="193" fontId="23" fillId="0" borderId="0" xfId="57" applyNumberFormat="1" applyFont="1" applyFill="1" applyBorder="1" applyAlignment="1" applyProtection="1">
      <alignment horizontal="right" vertical="center" wrapText="1"/>
      <protection/>
    </xf>
    <xf numFmtId="0" fontId="24" fillId="0" borderId="0" xfId="42" applyNumberFormat="1" applyFont="1" applyFill="1" applyAlignment="1" applyProtection="1">
      <alignment horizontal="right" vertical="center" wrapText="1"/>
      <protection/>
    </xf>
    <xf numFmtId="49" fontId="24" fillId="0" borderId="0" xfId="57" applyNumberFormat="1" applyFont="1" applyFill="1" applyBorder="1" applyAlignment="1" applyProtection="1">
      <alignment horizontal="right" vertical="center" wrapText="1"/>
      <protection/>
    </xf>
    <xf numFmtId="0" fontId="24" fillId="0" borderId="11" xfId="57" applyNumberFormat="1" applyFont="1" applyFill="1" applyBorder="1" applyAlignment="1" applyProtection="1">
      <alignment horizontal="left" vertical="center" wrapText="1"/>
      <protection/>
    </xf>
    <xf numFmtId="49" fontId="24" fillId="0" borderId="11" xfId="57" applyNumberFormat="1" applyFont="1" applyFill="1" applyBorder="1" applyAlignment="1" applyProtection="1">
      <alignment horizontal="right" vertical="center" wrapText="1"/>
      <protection/>
    </xf>
    <xf numFmtId="0" fontId="23" fillId="0" borderId="11" xfId="57" applyNumberFormat="1" applyFont="1" applyFill="1" applyBorder="1" applyAlignment="1" applyProtection="1">
      <alignment horizontal="right" vertical="center" wrapText="1"/>
      <protection/>
    </xf>
    <xf numFmtId="0" fontId="23" fillId="0" borderId="11" xfId="57" applyNumberFormat="1" applyFont="1" applyFill="1" applyBorder="1" applyAlignment="1" applyProtection="1">
      <alignment horizontal="left" vertical="center" wrapText="1"/>
      <protection/>
    </xf>
    <xf numFmtId="0" fontId="23" fillId="0" borderId="0" xfId="57" applyNumberFormat="1" applyFont="1" applyFill="1" applyBorder="1" applyAlignment="1" applyProtection="1">
      <alignment horizontal="right" vertical="center" wrapText="1"/>
      <protection/>
    </xf>
    <xf numFmtId="0" fontId="23" fillId="0" borderId="0" xfId="57" applyNumberFormat="1" applyFont="1" applyFill="1" applyBorder="1" applyAlignment="1" applyProtection="1">
      <alignment horizontal="left" vertical="center" wrapText="1"/>
      <protection/>
    </xf>
    <xf numFmtId="219" fontId="24" fillId="0" borderId="0" xfId="42" applyNumberFormat="1" applyFont="1" applyFill="1" applyAlignment="1" applyProtection="1">
      <alignment horizontal="right" vertical="center" wrapText="1"/>
      <protection/>
    </xf>
    <xf numFmtId="193" fontId="23" fillId="0" borderId="11" xfId="57" applyNumberFormat="1" applyFont="1" applyFill="1" applyBorder="1" applyAlignment="1" applyProtection="1">
      <alignment horizontal="right" vertical="center" wrapText="1"/>
      <protection/>
    </xf>
    <xf numFmtId="189" fontId="24" fillId="0" borderId="0" xfId="42" applyFont="1" applyFill="1" applyAlignment="1" applyProtection="1">
      <alignment horizontal="right" vertical="center" wrapText="1"/>
      <protection/>
    </xf>
    <xf numFmtId="0" fontId="24" fillId="0" borderId="0" xfId="57" applyNumberFormat="1" applyFont="1" applyFill="1" applyAlignment="1" applyProtection="1">
      <alignment vertical="center" wrapText="1"/>
      <protection/>
    </xf>
    <xf numFmtId="219" fontId="24" fillId="0" borderId="13" xfId="57" applyNumberFormat="1" applyFont="1" applyFill="1" applyBorder="1" applyAlignment="1" applyProtection="1">
      <alignment horizontal="right" vertical="center" wrapText="1"/>
      <protection/>
    </xf>
    <xf numFmtId="0" fontId="24" fillId="0" borderId="13" xfId="57" applyNumberFormat="1" applyFont="1" applyFill="1" applyBorder="1" applyAlignment="1" applyProtection="1">
      <alignment horizontal="right" vertical="center" wrapText="1"/>
      <protection/>
    </xf>
    <xf numFmtId="0" fontId="23" fillId="0" borderId="0" xfId="0" applyNumberFormat="1" applyFont="1" applyFill="1" applyAlignment="1" applyProtection="1">
      <alignment horizontal="right" vertical="center" wrapText="1"/>
      <protection/>
    </xf>
    <xf numFmtId="0" fontId="23" fillId="0" borderId="0" xfId="57" applyNumberFormat="1" applyFont="1" applyFill="1" applyAlignment="1" applyProtection="1" quotePrefix="1">
      <alignment horizontal="right" vertical="center" wrapText="1"/>
      <protection/>
    </xf>
    <xf numFmtId="0" fontId="23" fillId="0" borderId="0" xfId="0" applyNumberFormat="1" applyFont="1" applyFill="1" applyBorder="1" applyAlignment="1" applyProtection="1">
      <alignment horizontal="right" vertical="center" wrapText="1"/>
      <protection/>
    </xf>
    <xf numFmtId="189" fontId="24" fillId="0" borderId="12" xfId="42" applyFont="1" applyFill="1" applyBorder="1" applyAlignment="1" applyProtection="1">
      <alignment horizontal="right" vertical="center" wrapText="1"/>
      <protection/>
    </xf>
    <xf numFmtId="219" fontId="24" fillId="0" borderId="0" xfId="42" applyNumberFormat="1" applyFont="1" applyFill="1" applyBorder="1" applyAlignment="1" applyProtection="1">
      <alignment horizontal="right" vertical="center" wrapText="1"/>
      <protection/>
    </xf>
    <xf numFmtId="1" fontId="24" fillId="0" borderId="0" xfId="57" applyNumberFormat="1" applyFont="1" applyFill="1" applyAlignment="1" applyProtection="1">
      <alignment horizontal="right" vertical="center" wrapText="1"/>
      <protection/>
    </xf>
    <xf numFmtId="0" fontId="24" fillId="0" borderId="12" xfId="42" applyNumberFormat="1" applyFont="1" applyFill="1" applyBorder="1" applyAlignment="1" applyProtection="1">
      <alignment horizontal="right" vertical="center" wrapText="1"/>
      <protection/>
    </xf>
    <xf numFmtId="0" fontId="24" fillId="0" borderId="10" xfId="57" applyNumberFormat="1" applyFont="1" applyFill="1" applyBorder="1" applyAlignment="1" applyProtection="1">
      <alignment horizontal="left" vertical="center" wrapText="1"/>
      <protection/>
    </xf>
    <xf numFmtId="0" fontId="24" fillId="0" borderId="10" xfId="57" applyNumberFormat="1" applyFont="1" applyFill="1" applyBorder="1" applyAlignment="1" applyProtection="1">
      <alignment horizontal="right" vertical="center" wrapText="1"/>
      <protection/>
    </xf>
    <xf numFmtId="0" fontId="23" fillId="0" borderId="10" xfId="57" applyNumberFormat="1" applyFont="1" applyFill="1" applyBorder="1" applyAlignment="1" applyProtection="1">
      <alignment horizontal="left" vertical="center" wrapText="1"/>
      <protection/>
    </xf>
    <xf numFmtId="219" fontId="24" fillId="0" borderId="14" xfId="57" applyNumberFormat="1" applyFont="1" applyFill="1" applyBorder="1" applyAlignment="1" applyProtection="1">
      <alignment horizontal="right" vertical="center" wrapText="1"/>
      <protection/>
    </xf>
    <xf numFmtId="0" fontId="24" fillId="0" borderId="14" xfId="57" applyNumberFormat="1" applyFont="1" applyFill="1" applyBorder="1" applyAlignment="1" applyProtection="1">
      <alignment horizontal="right" vertical="center" wrapText="1"/>
      <protection/>
    </xf>
    <xf numFmtId="0" fontId="24" fillId="0" borderId="0" xfId="57" applyNumberFormat="1" applyFont="1" applyFill="1" applyBorder="1" applyAlignment="1" applyProtection="1">
      <alignment horizontal="left" vertical="top" wrapText="1"/>
      <protection/>
    </xf>
    <xf numFmtId="0" fontId="24" fillId="0" borderId="0" xfId="57" applyNumberFormat="1" applyFont="1" applyFill="1" applyBorder="1" applyAlignment="1" applyProtection="1">
      <alignment horizontal="right" vertical="top" wrapText="1"/>
      <protection/>
    </xf>
    <xf numFmtId="0" fontId="24" fillId="0" borderId="0" xfId="57" applyNumberFormat="1" applyFont="1" applyFill="1" applyAlignment="1" applyProtection="1">
      <alignment horizontal="left" vertical="top" wrapText="1"/>
      <protection/>
    </xf>
    <xf numFmtId="0" fontId="24" fillId="0" borderId="0" xfId="57" applyNumberFormat="1" applyFont="1" applyFill="1" applyAlignment="1" applyProtection="1">
      <alignment horizontal="right" vertical="top" wrapText="1"/>
      <protection/>
    </xf>
    <xf numFmtId="0" fontId="26" fillId="0" borderId="0" xfId="57" applyNumberFormat="1" applyFont="1" applyFill="1" applyBorder="1" applyAlignment="1" applyProtection="1">
      <alignment horizontal="left" vertical="center" wrapText="1"/>
      <protection/>
    </xf>
    <xf numFmtId="0" fontId="25" fillId="0" borderId="10" xfId="57" applyNumberFormat="1" applyFont="1" applyFill="1" applyBorder="1" applyAlignment="1" applyProtection="1">
      <alignment horizontal="right" vertical="center" wrapText="1"/>
      <protection/>
    </xf>
    <xf numFmtId="0" fontId="24" fillId="0" borderId="10" xfId="57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NumberFormat="1" applyFont="1" applyFill="1" applyBorder="1" applyAlignment="1" applyProtection="1">
      <alignment horizontal="center" vertical="center" wrapText="1"/>
      <protection/>
    </xf>
    <xf numFmtId="0" fontId="24" fillId="0" borderId="0" xfId="57" applyNumberFormat="1" applyFont="1" applyFill="1" applyBorder="1" applyAlignment="1" applyProtection="1">
      <alignment horizontal="center" vertical="center" wrapText="1"/>
      <protection/>
    </xf>
    <xf numFmtId="0" fontId="23" fillId="0" borderId="0" xfId="57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ECEIP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163</xdr:row>
      <xdr:rowOff>0</xdr:rowOff>
    </xdr:from>
    <xdr:ext cx="76200" cy="209550"/>
    <xdr:sp fLocksText="0">
      <xdr:nvSpPr>
        <xdr:cNvPr id="1" name="Text Box 2589"/>
        <xdr:cNvSpPr txBox="1">
          <a:spLocks noChangeArrowheads="1"/>
        </xdr:cNvSpPr>
      </xdr:nvSpPr>
      <xdr:spPr>
        <a:xfrm>
          <a:off x="5600700" y="27889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2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hendra\Desktop\BUdget\$Bud2012$%20final%20ko%20final%20ko%20final\Dem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61">
          <cell r="D161">
            <v>50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291">
          <cell r="D291">
            <v>185</v>
          </cell>
          <cell r="E291">
            <v>1064</v>
          </cell>
          <cell r="F291">
            <v>0</v>
          </cell>
          <cell r="G291">
            <v>1457</v>
          </cell>
          <cell r="H291">
            <v>0</v>
          </cell>
          <cell r="I291">
            <v>1457</v>
          </cell>
          <cell r="J291">
            <v>0</v>
          </cell>
          <cell r="K291">
            <v>1643</v>
          </cell>
          <cell r="L291">
            <v>1643</v>
          </cell>
        </row>
        <row r="317">
          <cell r="D317">
            <v>0</v>
          </cell>
          <cell r="E317">
            <v>1192</v>
          </cell>
          <cell r="F317">
            <v>0</v>
          </cell>
          <cell r="G317">
            <v>1787</v>
          </cell>
          <cell r="H317">
            <v>0</v>
          </cell>
          <cell r="I317">
            <v>1787</v>
          </cell>
          <cell r="J317">
            <v>0</v>
          </cell>
          <cell r="K317">
            <v>1944</v>
          </cell>
          <cell r="L317">
            <v>1944</v>
          </cell>
        </row>
        <row r="350">
          <cell r="D350">
            <v>5099</v>
          </cell>
          <cell r="E350">
            <v>1669</v>
          </cell>
          <cell r="F350">
            <v>3000</v>
          </cell>
          <cell r="G350">
            <v>1743</v>
          </cell>
          <cell r="H350">
            <v>5186</v>
          </cell>
          <cell r="I350">
            <v>1743</v>
          </cell>
          <cell r="J350">
            <v>2454</v>
          </cell>
          <cell r="K350">
            <v>1984</v>
          </cell>
          <cell r="L350">
            <v>4438</v>
          </cell>
        </row>
        <row r="506">
          <cell r="D506">
            <v>20345</v>
          </cell>
          <cell r="E506">
            <v>0</v>
          </cell>
          <cell r="F506">
            <v>170703</v>
          </cell>
          <cell r="G506">
            <v>156715</v>
          </cell>
          <cell r="H506">
            <v>220991</v>
          </cell>
          <cell r="I506">
            <v>568754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  <sheetName val="dem43"/>
    </sheetNames>
    <sheetDataSet>
      <sheetData sheetId="0">
        <row r="7">
          <cell r="E7">
            <v>2415</v>
          </cell>
          <cell r="F7" t="str">
            <v>Agricultural Research &amp; Education</v>
          </cell>
        </row>
        <row r="109">
          <cell r="D109">
            <v>0</v>
          </cell>
          <cell r="E109">
            <v>29</v>
          </cell>
          <cell r="F109">
            <v>0</v>
          </cell>
          <cell r="G109">
            <v>33</v>
          </cell>
          <cell r="H109">
            <v>0</v>
          </cell>
          <cell r="I109">
            <v>33</v>
          </cell>
          <cell r="J109">
            <v>0</v>
          </cell>
          <cell r="K109">
            <v>36</v>
          </cell>
          <cell r="L109">
            <v>36</v>
          </cell>
        </row>
        <row r="120">
          <cell r="D120">
            <v>24828</v>
          </cell>
          <cell r="E120">
            <v>53176</v>
          </cell>
          <cell r="F120">
            <v>12470</v>
          </cell>
          <cell r="G120">
            <v>54291</v>
          </cell>
          <cell r="H120">
            <v>26615</v>
          </cell>
          <cell r="I120">
            <v>53755</v>
          </cell>
          <cell r="J120">
            <v>23093</v>
          </cell>
          <cell r="K120">
            <v>73424</v>
          </cell>
          <cell r="L120">
            <v>96517</v>
          </cell>
        </row>
        <row r="137">
          <cell r="D137">
            <v>180</v>
          </cell>
          <cell r="E137">
            <v>0</v>
          </cell>
          <cell r="F137">
            <v>0</v>
          </cell>
          <cell r="G137">
            <v>0</v>
          </cell>
          <cell r="H137">
            <v>200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233">
          <cell r="D233">
            <v>3399</v>
          </cell>
          <cell r="E233">
            <v>0</v>
          </cell>
          <cell r="F233">
            <v>4000</v>
          </cell>
          <cell r="G233">
            <v>0</v>
          </cell>
          <cell r="H233">
            <v>4000</v>
          </cell>
          <cell r="I233">
            <v>0</v>
          </cell>
          <cell r="J233">
            <v>4000</v>
          </cell>
          <cell r="K233">
            <v>0</v>
          </cell>
          <cell r="L233">
            <v>4000</v>
          </cell>
        </row>
        <row r="251"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5553</v>
          </cell>
          <cell r="K251">
            <v>0</v>
          </cell>
          <cell r="L251">
            <v>5553</v>
          </cell>
        </row>
        <row r="270">
          <cell r="D270">
            <v>50</v>
          </cell>
          <cell r="E270">
            <v>0</v>
          </cell>
          <cell r="F270">
            <v>300</v>
          </cell>
          <cell r="G270">
            <v>0</v>
          </cell>
          <cell r="H270">
            <v>300</v>
          </cell>
          <cell r="I270">
            <v>0</v>
          </cell>
          <cell r="J270">
            <v>1</v>
          </cell>
          <cell r="K270">
            <v>0</v>
          </cell>
          <cell r="L270">
            <v>1</v>
          </cell>
        </row>
        <row r="273">
          <cell r="D273">
            <v>3952</v>
          </cell>
          <cell r="E273">
            <v>0</v>
          </cell>
          <cell r="F273">
            <v>2110</v>
          </cell>
          <cell r="G273">
            <v>0</v>
          </cell>
          <cell r="H273">
            <v>4678</v>
          </cell>
          <cell r="I273">
            <v>0</v>
          </cell>
          <cell r="J273">
            <v>2703</v>
          </cell>
          <cell r="K273">
            <v>0</v>
          </cell>
          <cell r="L273">
            <v>2703</v>
          </cell>
        </row>
        <row r="355">
          <cell r="D355">
            <v>391789</v>
          </cell>
          <cell r="E355">
            <v>143029</v>
          </cell>
          <cell r="F355">
            <v>460049</v>
          </cell>
          <cell r="G355">
            <v>143823</v>
          </cell>
          <cell r="H355">
            <v>585148</v>
          </cell>
          <cell r="I355">
            <v>140370</v>
          </cell>
          <cell r="J355">
            <v>466280</v>
          </cell>
          <cell r="K355">
            <v>171211</v>
          </cell>
          <cell r="L355">
            <v>637491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H163"/>
  <sheetViews>
    <sheetView tabSelected="1" view="pageBreakPreview" zoomScale="85" zoomScaleSheetLayoutView="85" zoomScalePageLayoutView="0" workbookViewId="0" topLeftCell="A16">
      <selection activeCell="E21" sqref="E21"/>
    </sheetView>
  </sheetViews>
  <sheetFormatPr defaultColWidth="12.375" defaultRowHeight="12.75"/>
  <cols>
    <col min="1" max="1" width="5.125" style="61" customWidth="1"/>
    <col min="2" max="2" width="6.125" style="16" hidden="1" customWidth="1"/>
    <col min="3" max="3" width="7.625" style="62" bestFit="1" customWidth="1"/>
    <col min="4" max="4" width="33.375" style="61" customWidth="1"/>
    <col min="5" max="5" width="9.125" style="26" customWidth="1"/>
    <col min="6" max="8" width="9.125" style="17" customWidth="1"/>
    <col min="9" max="16384" width="12.375" style="2" customWidth="1"/>
  </cols>
  <sheetData>
    <row r="3" spans="1:8" ht="12.75">
      <c r="A3" s="66" t="s">
        <v>2</v>
      </c>
      <c r="B3" s="66"/>
      <c r="C3" s="66"/>
      <c r="D3" s="66"/>
      <c r="E3" s="66"/>
      <c r="F3" s="66"/>
      <c r="G3" s="66"/>
      <c r="H3" s="66"/>
    </row>
    <row r="4" spans="1:8" ht="12.75">
      <c r="A4" s="3"/>
      <c r="B4" s="4"/>
      <c r="C4" s="5"/>
      <c r="D4" s="3"/>
      <c r="E4" s="6"/>
      <c r="F4" s="1"/>
      <c r="G4" s="1"/>
      <c r="H4" s="1"/>
    </row>
    <row r="5" spans="1:8" ht="13.5" thickBot="1">
      <c r="A5" s="7"/>
      <c r="B5" s="8"/>
      <c r="C5" s="9"/>
      <c r="D5" s="7"/>
      <c r="E5" s="10"/>
      <c r="F5" s="64" t="s">
        <v>3</v>
      </c>
      <c r="G5" s="64"/>
      <c r="H5" s="64"/>
    </row>
    <row r="6" spans="1:8" ht="13.5" thickTop="1">
      <c r="A6" s="67"/>
      <c r="B6" s="67"/>
      <c r="C6" s="67"/>
      <c r="D6" s="67"/>
      <c r="E6" s="11"/>
      <c r="F6" s="12" t="s">
        <v>4</v>
      </c>
      <c r="G6" s="12" t="s">
        <v>5</v>
      </c>
      <c r="H6" s="12" t="s">
        <v>4</v>
      </c>
    </row>
    <row r="7" spans="1:8" ht="12.75">
      <c r="A7" s="67" t="s">
        <v>6</v>
      </c>
      <c r="B7" s="67"/>
      <c r="C7" s="67"/>
      <c r="D7" s="67"/>
      <c r="E7" s="11" t="s">
        <v>7</v>
      </c>
      <c r="F7" s="12" t="s">
        <v>8</v>
      </c>
      <c r="G7" s="12" t="s">
        <v>8</v>
      </c>
      <c r="H7" s="12" t="s">
        <v>8</v>
      </c>
    </row>
    <row r="8" spans="1:8" ht="13.5" thickBot="1">
      <c r="A8" s="65" t="s">
        <v>9</v>
      </c>
      <c r="B8" s="65"/>
      <c r="C8" s="65"/>
      <c r="D8" s="65"/>
      <c r="E8" s="14" t="s">
        <v>10</v>
      </c>
      <c r="F8" s="13" t="s">
        <v>11</v>
      </c>
      <c r="G8" s="13" t="s">
        <v>11</v>
      </c>
      <c r="H8" s="13" t="s">
        <v>12</v>
      </c>
    </row>
    <row r="9" spans="1:8" ht="13.5" thickTop="1">
      <c r="A9" s="15"/>
      <c r="C9" s="17"/>
      <c r="D9" s="18"/>
      <c r="E9" s="19"/>
      <c r="F9" s="20"/>
      <c r="G9" s="20"/>
      <c r="H9" s="20"/>
    </row>
    <row r="10" spans="1:8" ht="12.75">
      <c r="A10" s="66" t="s">
        <v>13</v>
      </c>
      <c r="B10" s="66"/>
      <c r="C10" s="66"/>
      <c r="D10" s="66"/>
      <c r="E10" s="66"/>
      <c r="F10" s="66"/>
      <c r="G10" s="66"/>
      <c r="H10" s="66"/>
    </row>
    <row r="11" spans="1:8" ht="12.75">
      <c r="A11" s="21"/>
      <c r="B11" s="22"/>
      <c r="C11" s="23"/>
      <c r="D11" s="21" t="s">
        <v>14</v>
      </c>
      <c r="E11" s="24"/>
      <c r="F11" s="23"/>
      <c r="G11" s="23"/>
      <c r="H11" s="23"/>
    </row>
    <row r="12" spans="1:4" ht="12.75">
      <c r="A12" s="15"/>
      <c r="C12" s="25" t="s">
        <v>15</v>
      </c>
      <c r="D12" s="21" t="s">
        <v>16</v>
      </c>
    </row>
    <row r="13" spans="1:4" ht="12.75">
      <c r="A13" s="15"/>
      <c r="C13" s="17" t="s">
        <v>17</v>
      </c>
      <c r="D13" s="15" t="s">
        <v>18</v>
      </c>
    </row>
    <row r="14" spans="1:8" ht="12.75">
      <c r="A14" s="15"/>
      <c r="C14" s="27">
        <v>20</v>
      </c>
      <c r="D14" s="15" t="s">
        <v>19</v>
      </c>
      <c r="E14" s="19">
        <v>2051800</v>
      </c>
      <c r="F14" s="20">
        <v>2547800</v>
      </c>
      <c r="G14" s="20">
        <v>2407300</v>
      </c>
      <c r="H14" s="20">
        <v>2641800</v>
      </c>
    </row>
    <row r="15" spans="1:8" ht="25.5">
      <c r="A15" s="15"/>
      <c r="C15" s="25" t="s">
        <v>20</v>
      </c>
      <c r="D15" s="15" t="s">
        <v>21</v>
      </c>
      <c r="E15" s="19">
        <v>1090765</v>
      </c>
      <c r="F15" s="20">
        <v>1253300</v>
      </c>
      <c r="G15" s="20">
        <v>1222800</v>
      </c>
      <c r="H15" s="20">
        <v>1429350</v>
      </c>
    </row>
    <row r="16" spans="1:8" ht="12.75">
      <c r="A16" s="15"/>
      <c r="C16" s="27">
        <v>28</v>
      </c>
      <c r="D16" s="15" t="s">
        <v>22</v>
      </c>
      <c r="E16" s="28">
        <v>42914</v>
      </c>
      <c r="F16" s="29">
        <v>20000</v>
      </c>
      <c r="G16" s="29">
        <v>47500</v>
      </c>
      <c r="H16" s="29">
        <v>56200</v>
      </c>
    </row>
    <row r="17" spans="1:8" ht="12.75">
      <c r="A17" s="15" t="s">
        <v>23</v>
      </c>
      <c r="C17" s="17" t="s">
        <v>17</v>
      </c>
      <c r="D17" s="15" t="s">
        <v>18</v>
      </c>
      <c r="E17" s="30">
        <f>SUM(E14:E16)</f>
        <v>3185479</v>
      </c>
      <c r="F17" s="31">
        <f>SUM(F14:F16)</f>
        <v>3821100</v>
      </c>
      <c r="G17" s="31">
        <f>SUM(G14:G16)</f>
        <v>3677600</v>
      </c>
      <c r="H17" s="31">
        <f>SUM(H14:H16)</f>
        <v>4127350</v>
      </c>
    </row>
    <row r="18" spans="1:8" ht="12.75">
      <c r="A18" s="15"/>
      <c r="C18" s="17"/>
      <c r="D18" s="15"/>
      <c r="E18" s="19"/>
      <c r="F18" s="20"/>
      <c r="G18" s="20"/>
      <c r="H18" s="20"/>
    </row>
    <row r="19" spans="1:4" ht="25.5">
      <c r="A19" s="15"/>
      <c r="C19" s="17" t="s">
        <v>24</v>
      </c>
      <c r="D19" s="15" t="s">
        <v>25</v>
      </c>
    </row>
    <row r="20" spans="1:8" ht="12.75">
      <c r="A20" s="15"/>
      <c r="C20" s="27">
        <v>29</v>
      </c>
      <c r="D20" s="15" t="s">
        <v>26</v>
      </c>
      <c r="E20" s="26">
        <v>73303</v>
      </c>
      <c r="F20" s="17">
        <v>38184</v>
      </c>
      <c r="G20" s="17">
        <v>38184</v>
      </c>
      <c r="H20" s="17">
        <v>54820</v>
      </c>
    </row>
    <row r="21" spans="1:8" ht="12.75">
      <c r="A21" s="15"/>
      <c r="C21" s="25" t="s">
        <v>27</v>
      </c>
      <c r="D21" s="15" t="s">
        <v>28</v>
      </c>
      <c r="E21" s="26">
        <v>57029</v>
      </c>
      <c r="F21" s="17">
        <v>32616</v>
      </c>
      <c r="G21" s="17">
        <v>32616</v>
      </c>
      <c r="H21" s="17">
        <v>74700</v>
      </c>
    </row>
    <row r="22" spans="1:8" ht="12.75">
      <c r="A22" s="15"/>
      <c r="C22" s="32">
        <v>32</v>
      </c>
      <c r="D22" s="15" t="s">
        <v>29</v>
      </c>
      <c r="E22" s="26">
        <v>4200</v>
      </c>
      <c r="F22" s="33">
        <v>4800</v>
      </c>
      <c r="G22" s="17">
        <v>9300</v>
      </c>
      <c r="H22" s="17">
        <v>9500</v>
      </c>
    </row>
    <row r="23" spans="1:8" ht="25.5">
      <c r="A23" s="15" t="s">
        <v>23</v>
      </c>
      <c r="C23" s="17" t="s">
        <v>24</v>
      </c>
      <c r="D23" s="15" t="s">
        <v>25</v>
      </c>
      <c r="E23" s="30">
        <f>SUM(E20:E22)</f>
        <v>134532</v>
      </c>
      <c r="F23" s="31">
        <f>SUM(F20:F22)</f>
        <v>75600</v>
      </c>
      <c r="G23" s="31">
        <f>SUM(G20:G22)</f>
        <v>80100</v>
      </c>
      <c r="H23" s="31">
        <f>SUM(H20:H22)</f>
        <v>139020</v>
      </c>
    </row>
    <row r="24" spans="1:8" ht="12.75">
      <c r="A24" s="15"/>
      <c r="C24" s="17"/>
      <c r="D24" s="15"/>
      <c r="E24" s="19"/>
      <c r="F24" s="20"/>
      <c r="G24" s="20"/>
      <c r="H24" s="20"/>
    </row>
    <row r="25" spans="1:4" ht="12.75">
      <c r="A25" s="15"/>
      <c r="C25" s="17" t="s">
        <v>30</v>
      </c>
      <c r="D25" s="15" t="s">
        <v>31</v>
      </c>
    </row>
    <row r="26" spans="1:8" ht="12.75">
      <c r="A26" s="15"/>
      <c r="C26" s="27">
        <v>37</v>
      </c>
      <c r="D26" s="15" t="s">
        <v>32</v>
      </c>
      <c r="E26" s="19">
        <v>917900</v>
      </c>
      <c r="F26" s="20">
        <v>1067700</v>
      </c>
      <c r="G26" s="20">
        <v>1060400</v>
      </c>
      <c r="H26" s="20">
        <v>1314700</v>
      </c>
    </row>
    <row r="27" spans="1:8" ht="12.75">
      <c r="A27" s="15"/>
      <c r="C27" s="27">
        <v>38</v>
      </c>
      <c r="D27" s="15" t="s">
        <v>33</v>
      </c>
      <c r="E27" s="19">
        <v>667800</v>
      </c>
      <c r="F27" s="20">
        <v>814300</v>
      </c>
      <c r="G27" s="20">
        <v>686100</v>
      </c>
      <c r="H27" s="20">
        <v>900300</v>
      </c>
    </row>
    <row r="28" spans="1:8" ht="12.75">
      <c r="A28" s="15"/>
      <c r="C28" s="25" t="s">
        <v>34</v>
      </c>
      <c r="D28" s="15" t="s">
        <v>35</v>
      </c>
      <c r="E28" s="26">
        <v>706418</v>
      </c>
      <c r="F28" s="17">
        <v>674400</v>
      </c>
      <c r="G28" s="17">
        <v>938050</v>
      </c>
      <c r="H28" s="17">
        <v>950000</v>
      </c>
    </row>
    <row r="29" spans="1:8" ht="12.75">
      <c r="A29" s="15"/>
      <c r="C29" s="25" t="s">
        <v>36</v>
      </c>
      <c r="D29" s="15" t="s">
        <v>37</v>
      </c>
      <c r="E29" s="26">
        <v>1427396</v>
      </c>
      <c r="F29" s="17">
        <v>1601100</v>
      </c>
      <c r="G29" s="17">
        <v>990000</v>
      </c>
      <c r="H29" s="17">
        <v>1871400</v>
      </c>
    </row>
    <row r="30" spans="1:8" ht="12.75">
      <c r="A30" s="15"/>
      <c r="C30" s="25" t="s">
        <v>38</v>
      </c>
      <c r="D30" s="15" t="s">
        <v>39</v>
      </c>
      <c r="E30" s="26">
        <v>106644</v>
      </c>
      <c r="F30" s="17">
        <v>100000</v>
      </c>
      <c r="G30" s="17">
        <v>150000</v>
      </c>
      <c r="H30" s="17">
        <v>150000</v>
      </c>
    </row>
    <row r="31" spans="1:8" ht="12.75">
      <c r="A31" s="15"/>
      <c r="C31" s="27">
        <v>44</v>
      </c>
      <c r="D31" s="15" t="s">
        <v>40</v>
      </c>
      <c r="E31" s="19">
        <v>523900</v>
      </c>
      <c r="F31" s="20">
        <v>619100</v>
      </c>
      <c r="G31" s="20">
        <v>730700</v>
      </c>
      <c r="H31" s="20">
        <v>935800</v>
      </c>
    </row>
    <row r="32" spans="1:8" ht="25.5">
      <c r="A32" s="15"/>
      <c r="C32" s="25" t="s">
        <v>41</v>
      </c>
      <c r="D32" s="15" t="s">
        <v>42</v>
      </c>
      <c r="E32" s="26">
        <v>375220</v>
      </c>
      <c r="F32" s="17">
        <v>224700</v>
      </c>
      <c r="G32" s="17">
        <v>322050</v>
      </c>
      <c r="H32" s="17">
        <v>376311</v>
      </c>
    </row>
    <row r="33" spans="1:8" ht="12.75">
      <c r="A33" s="18" t="s">
        <v>23</v>
      </c>
      <c r="B33" s="34"/>
      <c r="C33" s="20" t="s">
        <v>30</v>
      </c>
      <c r="D33" s="18" t="s">
        <v>31</v>
      </c>
      <c r="E33" s="30">
        <f>SUM(E26:E32)</f>
        <v>4725278</v>
      </c>
      <c r="F33" s="31">
        <f>SUM(F26:F32)</f>
        <v>5101300</v>
      </c>
      <c r="G33" s="31">
        <f>SUM(G26:G32)</f>
        <v>4877300</v>
      </c>
      <c r="H33" s="31">
        <f>SUM(H26:H32)</f>
        <v>6498511</v>
      </c>
    </row>
    <row r="34" spans="1:8" ht="12.75">
      <c r="A34" s="35" t="s">
        <v>23</v>
      </c>
      <c r="B34" s="36"/>
      <c r="C34" s="37" t="s">
        <v>15</v>
      </c>
      <c r="D34" s="38" t="s">
        <v>16</v>
      </c>
      <c r="E34" s="28">
        <f>E33+E23+E17</f>
        <v>8045289</v>
      </c>
      <c r="F34" s="29">
        <f>F33+F23+F17</f>
        <v>8998000</v>
      </c>
      <c r="G34" s="29">
        <f>G33+G23+G17</f>
        <v>8635000</v>
      </c>
      <c r="H34" s="29">
        <f>H33+H23+H17</f>
        <v>10764881</v>
      </c>
    </row>
    <row r="35" spans="1:8" ht="0.75" customHeight="1">
      <c r="A35" s="18"/>
      <c r="B35" s="34"/>
      <c r="C35" s="39"/>
      <c r="D35" s="40"/>
      <c r="E35" s="19"/>
      <c r="F35" s="20"/>
      <c r="G35" s="20"/>
      <c r="H35" s="20"/>
    </row>
    <row r="36" spans="1:8" ht="12.75">
      <c r="A36" s="18"/>
      <c r="B36" s="34"/>
      <c r="C36" s="39" t="s">
        <v>43</v>
      </c>
      <c r="D36" s="40" t="s">
        <v>44</v>
      </c>
      <c r="E36" s="19"/>
      <c r="F36" s="20"/>
      <c r="G36" s="20"/>
      <c r="H36" s="20"/>
    </row>
    <row r="37" spans="1:4" ht="12.75">
      <c r="A37" s="18"/>
      <c r="B37" s="34"/>
      <c r="C37" s="20" t="s">
        <v>24</v>
      </c>
      <c r="D37" s="18" t="s">
        <v>45</v>
      </c>
    </row>
    <row r="38" spans="1:8" ht="12.75">
      <c r="A38" s="18"/>
      <c r="B38" s="34"/>
      <c r="C38" s="39" t="s">
        <v>46</v>
      </c>
      <c r="D38" s="18" t="s">
        <v>45</v>
      </c>
      <c r="E38" s="19">
        <v>281431</v>
      </c>
      <c r="F38" s="20">
        <v>139150</v>
      </c>
      <c r="G38" s="20">
        <v>290750</v>
      </c>
      <c r="H38" s="20">
        <v>211500</v>
      </c>
    </row>
    <row r="39" spans="1:8" ht="12.75">
      <c r="A39" s="18"/>
      <c r="B39" s="34"/>
      <c r="C39" s="39" t="s">
        <v>47</v>
      </c>
      <c r="D39" s="18" t="s">
        <v>48</v>
      </c>
      <c r="E39" s="19">
        <v>23680</v>
      </c>
      <c r="F39" s="20">
        <v>12600</v>
      </c>
      <c r="G39" s="20">
        <v>10</v>
      </c>
      <c r="H39" s="20">
        <v>2500</v>
      </c>
    </row>
    <row r="40" spans="1:8" ht="12.75">
      <c r="A40" s="18" t="s">
        <v>23</v>
      </c>
      <c r="B40" s="34"/>
      <c r="C40" s="20" t="s">
        <v>24</v>
      </c>
      <c r="D40" s="18" t="s">
        <v>45</v>
      </c>
      <c r="E40" s="30">
        <f>SUM(E38:E39)</f>
        <v>305111</v>
      </c>
      <c r="F40" s="31">
        <f>SUM(F38:F39)</f>
        <v>151750</v>
      </c>
      <c r="G40" s="31">
        <f>SUM(G38:G39)</f>
        <v>290760</v>
      </c>
      <c r="H40" s="31">
        <f>SUM(H38:H39)</f>
        <v>214000</v>
      </c>
    </row>
    <row r="41" spans="1:8" ht="12.75">
      <c r="A41" s="18"/>
      <c r="B41" s="34"/>
      <c r="C41" s="20"/>
      <c r="D41" s="40"/>
      <c r="E41" s="19"/>
      <c r="F41" s="20"/>
      <c r="G41" s="20"/>
      <c r="H41" s="20"/>
    </row>
    <row r="42" spans="1:4" ht="12.75">
      <c r="A42" s="15"/>
      <c r="C42" s="17" t="s">
        <v>30</v>
      </c>
      <c r="D42" s="15" t="s">
        <v>49</v>
      </c>
    </row>
    <row r="43" spans="1:4" ht="12.75">
      <c r="A43" s="15"/>
      <c r="C43" s="17" t="s">
        <v>50</v>
      </c>
      <c r="D43" s="15" t="s">
        <v>51</v>
      </c>
    </row>
    <row r="44" spans="1:8" ht="12.75">
      <c r="A44" s="15"/>
      <c r="C44" s="25" t="s">
        <v>52</v>
      </c>
      <c r="D44" s="15" t="s">
        <v>53</v>
      </c>
      <c r="E44" s="26">
        <v>851</v>
      </c>
      <c r="F44" s="17">
        <v>35</v>
      </c>
      <c r="G44" s="17">
        <v>900</v>
      </c>
      <c r="H44" s="17">
        <v>900</v>
      </c>
    </row>
    <row r="45" spans="1:8" ht="12.75">
      <c r="A45" s="15"/>
      <c r="C45" s="25" t="s">
        <v>54</v>
      </c>
      <c r="D45" s="15" t="s">
        <v>55</v>
      </c>
      <c r="E45" s="26">
        <v>95654</v>
      </c>
      <c r="F45" s="17">
        <v>392932</v>
      </c>
      <c r="G45" s="17">
        <v>396806</v>
      </c>
      <c r="H45" s="17">
        <v>448846</v>
      </c>
    </row>
    <row r="46" spans="1:8" ht="12.75">
      <c r="A46" s="15"/>
      <c r="C46" s="25" t="s">
        <v>56</v>
      </c>
      <c r="D46" s="15" t="s">
        <v>57</v>
      </c>
      <c r="E46" s="41">
        <v>317</v>
      </c>
      <c r="F46" s="33">
        <v>300</v>
      </c>
      <c r="G46" s="33">
        <v>30</v>
      </c>
      <c r="H46" s="17">
        <v>300</v>
      </c>
    </row>
    <row r="47" spans="1:8" ht="12.75">
      <c r="A47" s="15"/>
      <c r="C47" s="25" t="s">
        <v>58</v>
      </c>
      <c r="D47" s="15" t="s">
        <v>59</v>
      </c>
      <c r="E47" s="26">
        <v>15198</v>
      </c>
      <c r="F47" s="17">
        <v>15100</v>
      </c>
      <c r="G47" s="17">
        <v>15100</v>
      </c>
      <c r="H47" s="17">
        <v>15100</v>
      </c>
    </row>
    <row r="48" spans="1:8" ht="12.75">
      <c r="A48" s="15"/>
      <c r="C48" s="25" t="s">
        <v>60</v>
      </c>
      <c r="D48" s="15" t="s">
        <v>61</v>
      </c>
      <c r="E48" s="26">
        <v>34839</v>
      </c>
      <c r="F48" s="17">
        <v>38000</v>
      </c>
      <c r="G48" s="17">
        <v>44500</v>
      </c>
      <c r="H48" s="17">
        <v>45600</v>
      </c>
    </row>
    <row r="49" spans="1:8" ht="12.75">
      <c r="A49" s="15"/>
      <c r="C49" s="27">
        <v>70</v>
      </c>
      <c r="D49" s="15" t="s">
        <v>62</v>
      </c>
      <c r="E49" s="26">
        <v>47164</v>
      </c>
      <c r="F49" s="17">
        <v>28423</v>
      </c>
      <c r="G49" s="17">
        <v>55981</v>
      </c>
      <c r="H49" s="17">
        <v>30263</v>
      </c>
    </row>
    <row r="50" spans="1:4" ht="12.75">
      <c r="A50" s="15"/>
      <c r="C50" s="25" t="s">
        <v>63</v>
      </c>
      <c r="D50" s="15" t="s">
        <v>64</v>
      </c>
    </row>
    <row r="51" spans="1:8" ht="12.75">
      <c r="A51" s="15"/>
      <c r="C51" s="17"/>
      <c r="D51" s="18" t="s">
        <v>65</v>
      </c>
      <c r="E51" s="19">
        <v>42634</v>
      </c>
      <c r="F51" s="20">
        <v>45001</v>
      </c>
      <c r="G51" s="20">
        <v>45001</v>
      </c>
      <c r="H51" s="20">
        <v>48001</v>
      </c>
    </row>
    <row r="52" spans="1:8" ht="12.75">
      <c r="A52" s="18"/>
      <c r="B52" s="34"/>
      <c r="C52" s="39" t="s">
        <v>66</v>
      </c>
      <c r="D52" s="18" t="s">
        <v>67</v>
      </c>
      <c r="E52" s="19">
        <v>9413153</v>
      </c>
      <c r="F52" s="20">
        <v>10107822</v>
      </c>
      <c r="G52" s="20">
        <v>9827822</v>
      </c>
      <c r="H52" s="20">
        <v>7809902</v>
      </c>
    </row>
    <row r="53" spans="1:8" ht="12.75">
      <c r="A53" s="18" t="s">
        <v>23</v>
      </c>
      <c r="B53" s="34"/>
      <c r="C53" s="20" t="s">
        <v>50</v>
      </c>
      <c r="D53" s="18" t="s">
        <v>51</v>
      </c>
      <c r="E53" s="30">
        <f>SUM(E44:E52)</f>
        <v>9649810</v>
      </c>
      <c r="F53" s="31">
        <f>SUM(F42:F52)</f>
        <v>10627613</v>
      </c>
      <c r="G53" s="31">
        <f>SUM(G42:G52)</f>
        <v>10386140</v>
      </c>
      <c r="H53" s="31">
        <f>SUM(H42:H52)</f>
        <v>8398912</v>
      </c>
    </row>
    <row r="54" spans="1:8" ht="12.75">
      <c r="A54" s="15"/>
      <c r="C54" s="17"/>
      <c r="D54" s="18"/>
      <c r="E54" s="19"/>
      <c r="F54" s="20"/>
      <c r="G54" s="20"/>
      <c r="H54" s="20"/>
    </row>
    <row r="55" spans="1:4" ht="12.75">
      <c r="A55" s="15"/>
      <c r="C55" s="17" t="s">
        <v>68</v>
      </c>
      <c r="D55" s="15" t="s">
        <v>69</v>
      </c>
    </row>
    <row r="56" spans="1:8" ht="12.75">
      <c r="A56" s="15"/>
      <c r="C56" s="27">
        <v>202</v>
      </c>
      <c r="D56" s="15" t="s">
        <v>70</v>
      </c>
      <c r="E56" s="26">
        <v>17280</v>
      </c>
      <c r="F56" s="17">
        <v>14000</v>
      </c>
      <c r="G56" s="17">
        <v>14226</v>
      </c>
      <c r="H56" s="17">
        <v>14017</v>
      </c>
    </row>
    <row r="57" spans="1:8" ht="12.75">
      <c r="A57" s="15"/>
      <c r="C57" s="27">
        <v>210</v>
      </c>
      <c r="D57" s="15" t="s">
        <v>71</v>
      </c>
      <c r="E57" s="26">
        <v>7245</v>
      </c>
      <c r="F57" s="17">
        <v>5600</v>
      </c>
      <c r="G57" s="17">
        <v>11500</v>
      </c>
      <c r="H57" s="17">
        <v>12700</v>
      </c>
    </row>
    <row r="58" spans="1:8" ht="12.75">
      <c r="A58" s="15"/>
      <c r="C58" s="27">
        <v>215</v>
      </c>
      <c r="D58" s="18" t="s">
        <v>72</v>
      </c>
      <c r="E58" s="19">
        <v>26104</v>
      </c>
      <c r="F58" s="20">
        <v>34900</v>
      </c>
      <c r="G58" s="20">
        <v>31100</v>
      </c>
      <c r="H58" s="20">
        <v>34030</v>
      </c>
    </row>
    <row r="59" spans="1:8" ht="12.75">
      <c r="A59" s="15"/>
      <c r="C59" s="27">
        <v>216</v>
      </c>
      <c r="D59" s="15" t="s">
        <v>73</v>
      </c>
      <c r="E59" s="26">
        <v>4098</v>
      </c>
      <c r="F59" s="17">
        <v>3600</v>
      </c>
      <c r="G59" s="17">
        <v>5100</v>
      </c>
      <c r="H59" s="17">
        <v>5200</v>
      </c>
    </row>
    <row r="60" spans="1:8" ht="12.75">
      <c r="A60" s="15"/>
      <c r="C60" s="27">
        <v>217</v>
      </c>
      <c r="D60" s="15" t="s">
        <v>74</v>
      </c>
      <c r="E60" s="26">
        <v>23761</v>
      </c>
      <c r="F60" s="17">
        <v>7750</v>
      </c>
      <c r="G60" s="17">
        <v>15950</v>
      </c>
      <c r="H60" s="17">
        <v>17545</v>
      </c>
    </row>
    <row r="61" spans="1:8" ht="12.75">
      <c r="A61" s="15"/>
      <c r="C61" s="27">
        <v>220</v>
      </c>
      <c r="D61" s="18" t="s">
        <v>75</v>
      </c>
      <c r="E61" s="19">
        <v>1807</v>
      </c>
      <c r="F61" s="20">
        <v>902</v>
      </c>
      <c r="G61" s="20">
        <v>1302</v>
      </c>
      <c r="H61" s="20">
        <v>1502</v>
      </c>
    </row>
    <row r="62" spans="1:8" ht="12.75">
      <c r="A62" s="15"/>
      <c r="C62" s="27">
        <v>230</v>
      </c>
      <c r="D62" s="15" t="s">
        <v>76</v>
      </c>
      <c r="E62" s="26">
        <v>2206</v>
      </c>
      <c r="F62" s="17">
        <v>1000</v>
      </c>
      <c r="G62" s="17">
        <v>1000</v>
      </c>
      <c r="H62" s="17">
        <v>1200</v>
      </c>
    </row>
    <row r="63" spans="1:8" ht="12.75">
      <c r="A63" s="18"/>
      <c r="B63" s="34"/>
      <c r="C63" s="32">
        <v>235</v>
      </c>
      <c r="D63" s="18" t="s">
        <v>77</v>
      </c>
      <c r="E63" s="19">
        <v>213</v>
      </c>
      <c r="F63" s="20">
        <v>165</v>
      </c>
      <c r="G63" s="20">
        <v>165</v>
      </c>
      <c r="H63" s="20">
        <v>125</v>
      </c>
    </row>
    <row r="64" spans="1:8" ht="12.75">
      <c r="A64" s="18"/>
      <c r="B64" s="34"/>
      <c r="C64" s="32">
        <v>250</v>
      </c>
      <c r="D64" s="18" t="s">
        <v>78</v>
      </c>
      <c r="E64" s="26">
        <v>608</v>
      </c>
      <c r="F64" s="17">
        <v>350</v>
      </c>
      <c r="G64" s="17">
        <v>1100</v>
      </c>
      <c r="H64" s="17">
        <v>700</v>
      </c>
    </row>
    <row r="65" spans="1:8" ht="12.75">
      <c r="A65" s="18" t="s">
        <v>23</v>
      </c>
      <c r="B65" s="34"/>
      <c r="C65" s="20" t="s">
        <v>68</v>
      </c>
      <c r="D65" s="18" t="s">
        <v>69</v>
      </c>
      <c r="E65" s="30">
        <f>SUM(E56:E64)</f>
        <v>83322</v>
      </c>
      <c r="F65" s="31">
        <f>SUM(F56:F64)</f>
        <v>68267</v>
      </c>
      <c r="G65" s="31">
        <f>SUM(G56:G64)</f>
        <v>81443</v>
      </c>
      <c r="H65" s="31">
        <f>SUM(H56:H64)</f>
        <v>87019</v>
      </c>
    </row>
    <row r="66" spans="1:8" ht="12.75">
      <c r="A66" s="18"/>
      <c r="B66" s="34"/>
      <c r="C66" s="20"/>
      <c r="D66" s="18"/>
      <c r="E66" s="19"/>
      <c r="F66" s="20"/>
      <c r="G66" s="20"/>
      <c r="H66" s="20"/>
    </row>
    <row r="67" spans="1:4" ht="12.75">
      <c r="A67" s="18"/>
      <c r="B67" s="34"/>
      <c r="C67" s="20" t="s">
        <v>79</v>
      </c>
      <c r="D67" s="18" t="s">
        <v>80</v>
      </c>
    </row>
    <row r="68" spans="1:8" ht="12.75">
      <c r="A68" s="18"/>
      <c r="B68" s="34"/>
      <c r="C68" s="32">
        <v>401</v>
      </c>
      <c r="D68" s="18" t="s">
        <v>81</v>
      </c>
      <c r="E68" s="19">
        <v>5144</v>
      </c>
      <c r="F68" s="20">
        <v>4200</v>
      </c>
      <c r="G68" s="20">
        <v>4200</v>
      </c>
      <c r="H68" s="20">
        <v>4660</v>
      </c>
    </row>
    <row r="69" spans="1:8" ht="12.75">
      <c r="A69" s="35"/>
      <c r="B69" s="36"/>
      <c r="C69" s="42">
        <v>403</v>
      </c>
      <c r="D69" s="35" t="s">
        <v>82</v>
      </c>
      <c r="E69" s="28">
        <v>3799</v>
      </c>
      <c r="F69" s="29">
        <v>3800</v>
      </c>
      <c r="G69" s="29">
        <v>3800</v>
      </c>
      <c r="H69" s="29">
        <v>4435</v>
      </c>
    </row>
    <row r="70" spans="1:8" ht="12.75">
      <c r="A70" s="18"/>
      <c r="B70" s="34"/>
      <c r="C70" s="32">
        <v>405</v>
      </c>
      <c r="D70" s="18" t="s">
        <v>83</v>
      </c>
      <c r="E70" s="19">
        <v>194</v>
      </c>
      <c r="F70" s="20">
        <v>250</v>
      </c>
      <c r="G70" s="20">
        <v>180</v>
      </c>
      <c r="H70" s="20">
        <v>233</v>
      </c>
    </row>
    <row r="71" spans="1:8" ht="12.75">
      <c r="A71" s="18"/>
      <c r="B71" s="34"/>
      <c r="C71" s="32">
        <v>406</v>
      </c>
      <c r="D71" s="18" t="s">
        <v>84</v>
      </c>
      <c r="E71" s="26">
        <v>122493</v>
      </c>
      <c r="F71" s="17">
        <v>110000</v>
      </c>
      <c r="G71" s="17">
        <v>110000</v>
      </c>
      <c r="H71" s="17">
        <v>134800</v>
      </c>
    </row>
    <row r="72" spans="1:8" ht="12.75">
      <c r="A72" s="18"/>
      <c r="B72" s="34"/>
      <c r="C72" s="32">
        <v>407</v>
      </c>
      <c r="D72" s="18" t="s">
        <v>85</v>
      </c>
      <c r="E72" s="26">
        <v>29000</v>
      </c>
      <c r="F72" s="17">
        <v>28000</v>
      </c>
      <c r="G72" s="17">
        <v>21000</v>
      </c>
      <c r="H72" s="17">
        <v>32000</v>
      </c>
    </row>
    <row r="73" spans="1:8" ht="12.75">
      <c r="A73" s="18"/>
      <c r="B73" s="34"/>
      <c r="C73" s="32">
        <v>408</v>
      </c>
      <c r="D73" s="18" t="s">
        <v>86</v>
      </c>
      <c r="E73" s="19">
        <v>1061</v>
      </c>
      <c r="F73" s="20">
        <v>600</v>
      </c>
      <c r="G73" s="20">
        <v>1500</v>
      </c>
      <c r="H73" s="20">
        <v>1500</v>
      </c>
    </row>
    <row r="74" spans="1:8" ht="12.75">
      <c r="A74" s="18"/>
      <c r="B74" s="34"/>
      <c r="C74" s="32">
        <v>425</v>
      </c>
      <c r="D74" s="18" t="s">
        <v>87</v>
      </c>
      <c r="E74" s="19">
        <v>405</v>
      </c>
      <c r="F74" s="20">
        <v>16</v>
      </c>
      <c r="G74" s="20">
        <v>30</v>
      </c>
      <c r="H74" s="20">
        <v>40</v>
      </c>
    </row>
    <row r="75" spans="1:8" ht="12.75">
      <c r="A75" s="18"/>
      <c r="B75" s="34"/>
      <c r="C75" s="32">
        <v>515</v>
      </c>
      <c r="D75" s="18" t="s">
        <v>88</v>
      </c>
      <c r="E75" s="26">
        <v>11678</v>
      </c>
      <c r="F75" s="17">
        <v>23200</v>
      </c>
      <c r="G75" s="17">
        <v>19000</v>
      </c>
      <c r="H75" s="17">
        <v>23200</v>
      </c>
    </row>
    <row r="76" spans="1:8" ht="12.75">
      <c r="A76" s="18"/>
      <c r="B76" s="34"/>
      <c r="C76" s="32">
        <v>702</v>
      </c>
      <c r="D76" s="18" t="s">
        <v>89</v>
      </c>
      <c r="E76" s="26">
        <v>2930</v>
      </c>
      <c r="F76" s="17">
        <v>3110</v>
      </c>
      <c r="G76" s="17">
        <v>3110</v>
      </c>
      <c r="H76" s="17">
        <v>4221</v>
      </c>
    </row>
    <row r="77" spans="1:8" ht="12.75">
      <c r="A77" s="18"/>
      <c r="B77" s="34"/>
      <c r="C77" s="32">
        <v>801</v>
      </c>
      <c r="D77" s="18" t="s">
        <v>90</v>
      </c>
      <c r="E77" s="26">
        <v>878580</v>
      </c>
      <c r="F77" s="17">
        <v>1500000</v>
      </c>
      <c r="G77" s="17">
        <v>750000</v>
      </c>
      <c r="H77" s="17">
        <v>1000500</v>
      </c>
    </row>
    <row r="78" spans="1:8" ht="12.75">
      <c r="A78" s="18"/>
      <c r="B78" s="34"/>
      <c r="C78" s="32">
        <v>810</v>
      </c>
      <c r="D78" s="18" t="s">
        <v>91</v>
      </c>
      <c r="E78" s="26">
        <v>2</v>
      </c>
      <c r="F78" s="43">
        <v>0</v>
      </c>
      <c r="G78" s="43">
        <v>0</v>
      </c>
      <c r="H78" s="43">
        <v>0</v>
      </c>
    </row>
    <row r="79" spans="1:8" ht="12.75">
      <c r="A79" s="18"/>
      <c r="B79" s="34"/>
      <c r="C79" s="32">
        <v>851</v>
      </c>
      <c r="D79" s="18" t="s">
        <v>92</v>
      </c>
      <c r="E79" s="19">
        <v>727</v>
      </c>
      <c r="F79" s="20">
        <v>2500</v>
      </c>
      <c r="G79" s="20">
        <v>2500</v>
      </c>
      <c r="H79" s="20">
        <v>2500</v>
      </c>
    </row>
    <row r="80" spans="1:8" ht="12.75">
      <c r="A80" s="18"/>
      <c r="B80" s="34"/>
      <c r="C80" s="32">
        <v>852</v>
      </c>
      <c r="D80" s="18" t="s">
        <v>93</v>
      </c>
      <c r="E80" s="19">
        <v>2681</v>
      </c>
      <c r="F80" s="20">
        <v>2772</v>
      </c>
      <c r="G80" s="20">
        <v>4000</v>
      </c>
      <c r="H80" s="20">
        <v>3500</v>
      </c>
    </row>
    <row r="81" spans="1:8" ht="12.75" customHeight="1">
      <c r="A81" s="18"/>
      <c r="B81" s="34"/>
      <c r="C81" s="32">
        <v>853</v>
      </c>
      <c r="D81" s="63" t="s">
        <v>0</v>
      </c>
      <c r="E81" s="19">
        <v>1868</v>
      </c>
      <c r="F81" s="20">
        <v>800</v>
      </c>
      <c r="G81" s="20">
        <v>1500</v>
      </c>
      <c r="H81" s="20">
        <v>1700</v>
      </c>
    </row>
    <row r="82" spans="1:8" ht="12.75">
      <c r="A82" s="18"/>
      <c r="B82" s="34"/>
      <c r="C82" s="39">
        <v>1054</v>
      </c>
      <c r="D82" s="18" t="s">
        <v>94</v>
      </c>
      <c r="E82" s="19" t="s">
        <v>95</v>
      </c>
      <c r="F82" s="20" t="s">
        <v>95</v>
      </c>
      <c r="G82" s="20" t="s">
        <v>95</v>
      </c>
      <c r="H82" s="20" t="s">
        <v>95</v>
      </c>
    </row>
    <row r="83" spans="1:8" ht="12.75">
      <c r="A83" s="15"/>
      <c r="C83" s="25">
        <v>1055</v>
      </c>
      <c r="D83" s="15" t="s">
        <v>96</v>
      </c>
      <c r="E83" s="26">
        <v>247629</v>
      </c>
      <c r="F83" s="17">
        <v>237528</v>
      </c>
      <c r="G83" s="17">
        <v>270000</v>
      </c>
      <c r="H83" s="17">
        <v>290500</v>
      </c>
    </row>
    <row r="84" spans="1:8" ht="12.75">
      <c r="A84" s="15"/>
      <c r="C84" s="25">
        <v>1425</v>
      </c>
      <c r="D84" s="15" t="s">
        <v>97</v>
      </c>
      <c r="E84" s="19" t="s">
        <v>95</v>
      </c>
      <c r="F84" s="20" t="s">
        <v>95</v>
      </c>
      <c r="G84" s="20" t="s">
        <v>95</v>
      </c>
      <c r="H84" s="20" t="s">
        <v>95</v>
      </c>
    </row>
    <row r="85" spans="1:8" ht="12.75">
      <c r="A85" s="15"/>
      <c r="C85" s="25">
        <v>1452</v>
      </c>
      <c r="D85" s="15" t="s">
        <v>98</v>
      </c>
      <c r="E85" s="26">
        <v>30025</v>
      </c>
      <c r="F85" s="17">
        <v>50000</v>
      </c>
      <c r="G85" s="17">
        <v>21400</v>
      </c>
      <c r="H85" s="17">
        <v>50000</v>
      </c>
    </row>
    <row r="86" spans="1:8" ht="12.75">
      <c r="A86" s="15"/>
      <c r="C86" s="25">
        <v>1475</v>
      </c>
      <c r="D86" s="15" t="s">
        <v>99</v>
      </c>
      <c r="E86" s="26">
        <v>1084</v>
      </c>
      <c r="F86" s="17">
        <v>1000</v>
      </c>
      <c r="G86" s="17">
        <v>1300</v>
      </c>
      <c r="H86" s="17">
        <v>1300</v>
      </c>
    </row>
    <row r="87" spans="1:8" ht="12.75">
      <c r="A87" s="15" t="s">
        <v>23</v>
      </c>
      <c r="C87" s="17" t="s">
        <v>79</v>
      </c>
      <c r="D87" s="15" t="s">
        <v>80</v>
      </c>
      <c r="E87" s="30">
        <f>SUM(E76:E86,E68:E75)</f>
        <v>1339300</v>
      </c>
      <c r="F87" s="31">
        <f>SUM(F76:F86,F68:F75)</f>
        <v>1967776</v>
      </c>
      <c r="G87" s="31">
        <f>SUM(G76:G86,G68:G75)</f>
        <v>1213520</v>
      </c>
      <c r="H87" s="31">
        <f>SUM(H76:H86,H68:H75)</f>
        <v>1555089</v>
      </c>
    </row>
    <row r="88" spans="1:8" ht="12.75">
      <c r="A88" s="44" t="s">
        <v>23</v>
      </c>
      <c r="C88" s="17" t="s">
        <v>30</v>
      </c>
      <c r="D88" s="15" t="s">
        <v>100</v>
      </c>
      <c r="E88" s="45">
        <f>E87+E65+E53</f>
        <v>11072432</v>
      </c>
      <c r="F88" s="17">
        <f>F87+F65+F53</f>
        <v>12663656</v>
      </c>
      <c r="G88" s="46">
        <f>G87+G65+G53</f>
        <v>11681103</v>
      </c>
      <c r="H88" s="46">
        <f>H87+H65+H53</f>
        <v>10041020</v>
      </c>
    </row>
    <row r="89" spans="1:8" ht="12.75">
      <c r="A89" s="15" t="s">
        <v>23</v>
      </c>
      <c r="C89" s="25" t="s">
        <v>43</v>
      </c>
      <c r="D89" s="21" t="s">
        <v>44</v>
      </c>
      <c r="E89" s="30">
        <f>E88+E40</f>
        <v>11377543</v>
      </c>
      <c r="F89" s="31">
        <f>F88+F40</f>
        <v>12815406</v>
      </c>
      <c r="G89" s="31">
        <f>G88+G40</f>
        <v>11971863</v>
      </c>
      <c r="H89" s="31">
        <f>H88+H40</f>
        <v>10255020</v>
      </c>
    </row>
    <row r="90" spans="1:8" ht="12.75">
      <c r="A90" s="18" t="s">
        <v>23</v>
      </c>
      <c r="B90" s="34"/>
      <c r="C90" s="20"/>
      <c r="D90" s="40" t="s">
        <v>101</v>
      </c>
      <c r="E90" s="30">
        <f>E89+E34</f>
        <v>19422832</v>
      </c>
      <c r="F90" s="31">
        <f>F89+F34</f>
        <v>21813406</v>
      </c>
      <c r="G90" s="31">
        <f>G89+G34</f>
        <v>20606863</v>
      </c>
      <c r="H90" s="31">
        <f>H89+H34</f>
        <v>21019901</v>
      </c>
    </row>
    <row r="91" spans="1:8" ht="6.75" customHeight="1">
      <c r="A91" s="18"/>
      <c r="B91" s="34"/>
      <c r="C91" s="20"/>
      <c r="D91" s="40"/>
      <c r="E91" s="19"/>
      <c r="F91" s="20"/>
      <c r="G91" s="20"/>
      <c r="H91" s="20"/>
    </row>
    <row r="92" spans="1:4" ht="12.75">
      <c r="A92" s="15"/>
      <c r="C92" s="25" t="s">
        <v>102</v>
      </c>
      <c r="D92" s="40" t="s">
        <v>1</v>
      </c>
    </row>
    <row r="93" spans="1:8" ht="12.75">
      <c r="A93" s="15"/>
      <c r="C93" s="47">
        <v>1601</v>
      </c>
      <c r="D93" s="15" t="s">
        <v>103</v>
      </c>
      <c r="E93" s="26">
        <v>11050241</v>
      </c>
      <c r="F93" s="17">
        <v>20046626</v>
      </c>
      <c r="G93" s="17">
        <v>23239519</v>
      </c>
      <c r="H93" s="17">
        <v>26909184</v>
      </c>
    </row>
    <row r="94" spans="1:8" ht="12.75">
      <c r="A94" s="18" t="s">
        <v>23</v>
      </c>
      <c r="B94" s="34"/>
      <c r="C94" s="39" t="s">
        <v>102</v>
      </c>
      <c r="D94" s="40" t="s">
        <v>1</v>
      </c>
      <c r="E94" s="30">
        <f>SUM(E93:E93)</f>
        <v>11050241</v>
      </c>
      <c r="F94" s="31">
        <f>SUM(F93:F93)</f>
        <v>20046626</v>
      </c>
      <c r="G94" s="31">
        <f>SUM(G93:G93)</f>
        <v>23239519</v>
      </c>
      <c r="H94" s="31">
        <f>SUM(H93:H93)</f>
        <v>26909184</v>
      </c>
    </row>
    <row r="95" spans="1:8" ht="12.75">
      <c r="A95" s="18" t="s">
        <v>23</v>
      </c>
      <c r="B95" s="34"/>
      <c r="C95" s="20"/>
      <c r="D95" s="40" t="s">
        <v>104</v>
      </c>
      <c r="E95" s="30">
        <f>E94+E90</f>
        <v>30473073</v>
      </c>
      <c r="F95" s="31">
        <f>F94+F90</f>
        <v>41860032</v>
      </c>
      <c r="G95" s="31">
        <f>G94+G90</f>
        <v>43846382</v>
      </c>
      <c r="H95" s="31">
        <f>H94+H90</f>
        <v>47929085</v>
      </c>
    </row>
    <row r="96" spans="1:8" ht="6.75" customHeight="1">
      <c r="A96" s="15"/>
      <c r="C96" s="17"/>
      <c r="D96" s="18"/>
      <c r="E96" s="19"/>
      <c r="F96" s="20"/>
      <c r="G96" s="20"/>
      <c r="H96" s="20"/>
    </row>
    <row r="97" spans="1:4" ht="12.75">
      <c r="A97" s="21"/>
      <c r="B97" s="22"/>
      <c r="C97" s="48" t="s">
        <v>105</v>
      </c>
      <c r="D97" s="21" t="s">
        <v>106</v>
      </c>
    </row>
    <row r="98" spans="1:8" ht="12.75">
      <c r="A98" s="21"/>
      <c r="B98" s="22"/>
      <c r="C98" s="49">
        <v>4000</v>
      </c>
      <c r="D98" s="40" t="s">
        <v>107</v>
      </c>
      <c r="E98" s="50">
        <v>0</v>
      </c>
      <c r="F98" s="50">
        <v>0</v>
      </c>
      <c r="G98" s="30">
        <v>422500</v>
      </c>
      <c r="H98" s="50">
        <v>0</v>
      </c>
    </row>
    <row r="99" spans="1:4" ht="6.75" customHeight="1">
      <c r="A99" s="21"/>
      <c r="B99" s="22"/>
      <c r="C99" s="25"/>
      <c r="D99" s="21"/>
    </row>
    <row r="100" spans="1:4" ht="12.75">
      <c r="A100" s="15"/>
      <c r="C100" s="25" t="s">
        <v>108</v>
      </c>
      <c r="D100" s="21" t="s">
        <v>109</v>
      </c>
    </row>
    <row r="101" spans="1:8" ht="12.75">
      <c r="A101" s="15"/>
      <c r="C101" s="47">
        <v>6003</v>
      </c>
      <c r="D101" s="15" t="s">
        <v>110</v>
      </c>
      <c r="E101" s="26">
        <v>949628</v>
      </c>
      <c r="F101" s="17">
        <v>1518170</v>
      </c>
      <c r="G101" s="17">
        <v>1502700</v>
      </c>
      <c r="H101" s="17">
        <v>2322622</v>
      </c>
    </row>
    <row r="102" spans="1:8" ht="25.5">
      <c r="A102" s="18"/>
      <c r="B102" s="34"/>
      <c r="C102" s="49">
        <v>6004</v>
      </c>
      <c r="D102" s="18" t="s">
        <v>111</v>
      </c>
      <c r="E102" s="19">
        <v>707</v>
      </c>
      <c r="F102" s="20">
        <v>106001</v>
      </c>
      <c r="G102" s="20">
        <v>106000</v>
      </c>
      <c r="H102" s="20">
        <v>145000</v>
      </c>
    </row>
    <row r="103" spans="1:8" ht="12.75">
      <c r="A103" s="35" t="s">
        <v>23</v>
      </c>
      <c r="B103" s="36"/>
      <c r="C103" s="37" t="s">
        <v>108</v>
      </c>
      <c r="D103" s="38" t="s">
        <v>109</v>
      </c>
      <c r="E103" s="30">
        <f>SUM(E101:E102)</f>
        <v>950335</v>
      </c>
      <c r="F103" s="31">
        <f>F102+F101</f>
        <v>1624171</v>
      </c>
      <c r="G103" s="31">
        <f>SUM(G101:G102)</f>
        <v>1608700</v>
      </c>
      <c r="H103" s="31">
        <f>SUM(H101:H102)</f>
        <v>2467622</v>
      </c>
    </row>
    <row r="104" spans="1:8" ht="0.75" customHeight="1">
      <c r="A104" s="15"/>
      <c r="C104" s="17"/>
      <c r="D104" s="18"/>
      <c r="E104" s="19"/>
      <c r="F104" s="20"/>
      <c r="G104" s="20"/>
      <c r="H104" s="20"/>
    </row>
    <row r="105" spans="1:4" ht="25.5">
      <c r="A105" s="15"/>
      <c r="C105" s="25" t="s">
        <v>112</v>
      </c>
      <c r="D105" s="21" t="s">
        <v>113</v>
      </c>
    </row>
    <row r="106" spans="1:8" ht="13.5" customHeight="1">
      <c r="A106" s="18"/>
      <c r="B106" s="34"/>
      <c r="C106" s="49">
        <v>6210</v>
      </c>
      <c r="D106" s="18" t="s">
        <v>114</v>
      </c>
      <c r="E106" s="19">
        <v>389</v>
      </c>
      <c r="F106" s="20">
        <v>497</v>
      </c>
      <c r="G106" s="20">
        <v>497</v>
      </c>
      <c r="H106" s="20">
        <v>497</v>
      </c>
    </row>
    <row r="107" spans="1:8" ht="13.5" customHeight="1">
      <c r="A107" s="15"/>
      <c r="C107" s="47">
        <v>6425</v>
      </c>
      <c r="D107" s="15" t="s">
        <v>115</v>
      </c>
      <c r="E107" s="51">
        <v>7500</v>
      </c>
      <c r="F107" s="51">
        <v>7500</v>
      </c>
      <c r="G107" s="20">
        <v>7500</v>
      </c>
      <c r="H107" s="20">
        <v>7500</v>
      </c>
    </row>
    <row r="108" spans="1:8" ht="13.5" customHeight="1">
      <c r="A108" s="15"/>
      <c r="C108" s="47">
        <v>7610</v>
      </c>
      <c r="D108" s="15" t="s">
        <v>116</v>
      </c>
      <c r="E108" s="28">
        <v>0</v>
      </c>
      <c r="F108" s="29">
        <v>2</v>
      </c>
      <c r="G108" s="29">
        <v>2</v>
      </c>
      <c r="H108" s="29">
        <v>2</v>
      </c>
    </row>
    <row r="109" spans="1:8" ht="25.5">
      <c r="A109" s="15" t="s">
        <v>23</v>
      </c>
      <c r="C109" s="25" t="s">
        <v>112</v>
      </c>
      <c r="D109" s="21" t="s">
        <v>117</v>
      </c>
      <c r="E109" s="45">
        <f>SUM(E106:E108)</f>
        <v>7889</v>
      </c>
      <c r="F109" s="46">
        <f>SUM(F106:F108)</f>
        <v>7999</v>
      </c>
      <c r="G109" s="46">
        <f>SUM(G106:G108)</f>
        <v>7999</v>
      </c>
      <c r="H109" s="46">
        <f>SUM(H106:H108)</f>
        <v>7999</v>
      </c>
    </row>
    <row r="110" spans="1:8" ht="13.5" customHeight="1">
      <c r="A110" s="15" t="s">
        <v>23</v>
      </c>
      <c r="C110" s="17"/>
      <c r="D110" s="21" t="s">
        <v>118</v>
      </c>
      <c r="E110" s="45">
        <f>E109+E103+E98</f>
        <v>958224</v>
      </c>
      <c r="F110" s="45">
        <f>F109+F103+F98</f>
        <v>1632170</v>
      </c>
      <c r="G110" s="45">
        <f>G109+G103+G98</f>
        <v>2039199</v>
      </c>
      <c r="H110" s="45">
        <f>H109+H103+H98</f>
        <v>2475621</v>
      </c>
    </row>
    <row r="111" spans="1:8" ht="25.5">
      <c r="A111" s="18" t="s">
        <v>23</v>
      </c>
      <c r="B111" s="34"/>
      <c r="C111" s="20"/>
      <c r="D111" s="40" t="s">
        <v>119</v>
      </c>
      <c r="E111" s="30">
        <f>E110+E95</f>
        <v>31431297</v>
      </c>
      <c r="F111" s="31">
        <f>F110+F95</f>
        <v>43492202</v>
      </c>
      <c r="G111" s="31">
        <f>G110+G95</f>
        <v>45885581</v>
      </c>
      <c r="H111" s="31">
        <f>H110+H95</f>
        <v>50404706</v>
      </c>
    </row>
    <row r="112" spans="1:8" ht="13.5" customHeight="1">
      <c r="A112" s="15"/>
      <c r="C112" s="17"/>
      <c r="D112" s="18"/>
      <c r="E112" s="19"/>
      <c r="F112" s="20"/>
      <c r="G112" s="20"/>
      <c r="H112" s="20"/>
    </row>
    <row r="113" spans="1:8" ht="13.5" customHeight="1">
      <c r="A113" s="68" t="s">
        <v>120</v>
      </c>
      <c r="B113" s="68"/>
      <c r="C113" s="68"/>
      <c r="D113" s="68"/>
      <c r="E113" s="68"/>
      <c r="F113" s="68"/>
      <c r="G113" s="68"/>
      <c r="H113" s="68"/>
    </row>
    <row r="114" spans="1:8" ht="13.5" customHeight="1">
      <c r="A114" s="15"/>
      <c r="C114" s="47">
        <v>8000</v>
      </c>
      <c r="D114" s="15" t="s">
        <v>121</v>
      </c>
      <c r="E114" s="43">
        <v>0</v>
      </c>
      <c r="F114" s="52">
        <v>1000</v>
      </c>
      <c r="G114" s="52">
        <v>1000</v>
      </c>
      <c r="H114" s="43">
        <v>0</v>
      </c>
    </row>
    <row r="115" spans="1:8" ht="13.5" customHeight="1">
      <c r="A115" s="18" t="s">
        <v>23</v>
      </c>
      <c r="B115" s="34"/>
      <c r="C115" s="20"/>
      <c r="D115" s="40" t="s">
        <v>122</v>
      </c>
      <c r="E115" s="50">
        <f>E114</f>
        <v>0</v>
      </c>
      <c r="F115" s="31">
        <f>F114</f>
        <v>1000</v>
      </c>
      <c r="G115" s="53">
        <f>G114</f>
        <v>1000</v>
      </c>
      <c r="H115" s="50">
        <f>H114</f>
        <v>0</v>
      </c>
    </row>
    <row r="116" spans="1:8" ht="13.5" customHeight="1">
      <c r="A116" s="15"/>
      <c r="C116" s="17"/>
      <c r="D116" s="18"/>
      <c r="E116" s="19"/>
      <c r="F116" s="20"/>
      <c r="G116" s="20"/>
      <c r="H116" s="20"/>
    </row>
    <row r="117" spans="1:8" ht="13.5" customHeight="1">
      <c r="A117" s="68" t="s">
        <v>123</v>
      </c>
      <c r="B117" s="68"/>
      <c r="C117" s="68"/>
      <c r="D117" s="68"/>
      <c r="E117" s="68"/>
      <c r="F117" s="68"/>
      <c r="G117" s="68"/>
      <c r="H117" s="68"/>
    </row>
    <row r="118" spans="1:4" ht="25.5">
      <c r="A118" s="15"/>
      <c r="C118" s="25" t="s">
        <v>124</v>
      </c>
      <c r="D118" s="21" t="s">
        <v>125</v>
      </c>
    </row>
    <row r="119" spans="1:8" ht="12.75">
      <c r="A119" s="18"/>
      <c r="B119" s="34"/>
      <c r="C119" s="20" t="s">
        <v>24</v>
      </c>
      <c r="D119" s="18" t="s">
        <v>126</v>
      </c>
      <c r="E119" s="19"/>
      <c r="F119" s="20"/>
      <c r="G119" s="20"/>
      <c r="H119" s="20"/>
    </row>
    <row r="120" spans="1:8" ht="12.75">
      <c r="A120" s="18"/>
      <c r="B120" s="34"/>
      <c r="C120" s="49">
        <v>8009</v>
      </c>
      <c r="D120" s="18" t="s">
        <v>127</v>
      </c>
      <c r="E120" s="19">
        <v>1583485</v>
      </c>
      <c r="F120" s="20">
        <v>1650000</v>
      </c>
      <c r="G120" s="20">
        <v>1888800</v>
      </c>
      <c r="H120" s="20">
        <v>2060000</v>
      </c>
    </row>
    <row r="121" spans="1:8" ht="12.75">
      <c r="A121" s="18"/>
      <c r="B121" s="34"/>
      <c r="C121" s="49">
        <v>8011</v>
      </c>
      <c r="D121" s="18" t="s">
        <v>128</v>
      </c>
      <c r="E121" s="19">
        <v>43241</v>
      </c>
      <c r="F121" s="20">
        <v>38000</v>
      </c>
      <c r="G121" s="20">
        <v>35050</v>
      </c>
      <c r="H121" s="20">
        <v>41051</v>
      </c>
    </row>
    <row r="122" spans="1:8" ht="25.5">
      <c r="A122" s="18" t="s">
        <v>23</v>
      </c>
      <c r="B122" s="34"/>
      <c r="C122" s="39" t="s">
        <v>124</v>
      </c>
      <c r="D122" s="40" t="s">
        <v>125</v>
      </c>
      <c r="E122" s="30">
        <f>SUM(E120:E121)</f>
        <v>1626726</v>
      </c>
      <c r="F122" s="31">
        <f>SUM(F120:F121)</f>
        <v>1688000</v>
      </c>
      <c r="G122" s="31">
        <f>SUM(G120:G121)</f>
        <v>1923850</v>
      </c>
      <c r="H122" s="31">
        <f>SUM(H120:H121)</f>
        <v>2101051</v>
      </c>
    </row>
    <row r="123" spans="1:8" ht="13.5" customHeight="1">
      <c r="A123" s="18"/>
      <c r="B123" s="34"/>
      <c r="C123" s="39"/>
      <c r="D123" s="40"/>
      <c r="E123" s="19"/>
      <c r="F123" s="20"/>
      <c r="G123" s="20"/>
      <c r="H123" s="20"/>
    </row>
    <row r="124" spans="1:4" ht="13.5" customHeight="1">
      <c r="A124" s="15"/>
      <c r="C124" s="25" t="s">
        <v>129</v>
      </c>
      <c r="D124" s="21" t="s">
        <v>130</v>
      </c>
    </row>
    <row r="125" spans="1:4" ht="13.5" customHeight="1">
      <c r="A125" s="15"/>
      <c r="C125" s="25" t="s">
        <v>131</v>
      </c>
      <c r="D125" s="21" t="s">
        <v>132</v>
      </c>
    </row>
    <row r="126" spans="1:8" ht="13.5" customHeight="1">
      <c r="A126" s="15"/>
      <c r="C126" s="25">
        <v>8121</v>
      </c>
      <c r="D126" s="21" t="s">
        <v>133</v>
      </c>
      <c r="E126" s="41">
        <v>179651</v>
      </c>
      <c r="F126" s="41">
        <v>238900</v>
      </c>
      <c r="G126" s="41">
        <v>238900</v>
      </c>
      <c r="H126" s="41">
        <v>250800</v>
      </c>
    </row>
    <row r="127" spans="1:4" ht="13.5" customHeight="1">
      <c r="A127" s="15"/>
      <c r="C127" s="25"/>
      <c r="D127" s="21"/>
    </row>
    <row r="128" spans="1:4" ht="13.5" customHeight="1">
      <c r="A128" s="15"/>
      <c r="C128" s="17" t="s">
        <v>24</v>
      </c>
      <c r="D128" s="15" t="s">
        <v>134</v>
      </c>
    </row>
    <row r="129" spans="1:8" ht="13.5" customHeight="1">
      <c r="A129" s="15"/>
      <c r="C129" s="47">
        <v>8222</v>
      </c>
      <c r="D129" s="15" t="s">
        <v>135</v>
      </c>
      <c r="E129" s="26">
        <v>120000</v>
      </c>
      <c r="F129" s="17">
        <v>120000</v>
      </c>
      <c r="G129" s="17">
        <v>120000</v>
      </c>
      <c r="H129" s="17">
        <v>120000</v>
      </c>
    </row>
    <row r="130" spans="1:8" ht="13.5" customHeight="1">
      <c r="A130" s="18"/>
      <c r="B130" s="34"/>
      <c r="C130" s="49">
        <v>8235</v>
      </c>
      <c r="D130" s="18" t="s">
        <v>133</v>
      </c>
      <c r="E130" s="19">
        <v>295900</v>
      </c>
      <c r="F130" s="20">
        <v>195001</v>
      </c>
      <c r="G130" s="20">
        <v>210001</v>
      </c>
      <c r="H130" s="20">
        <v>330000</v>
      </c>
    </row>
    <row r="131" spans="1:8" ht="13.5" customHeight="1">
      <c r="A131" s="35" t="s">
        <v>23</v>
      </c>
      <c r="B131" s="36"/>
      <c r="C131" s="37" t="s">
        <v>129</v>
      </c>
      <c r="D131" s="38" t="s">
        <v>130</v>
      </c>
      <c r="E131" s="30">
        <f>SUM(E126:E130)</f>
        <v>595551</v>
      </c>
      <c r="F131" s="30">
        <f>SUM(F126:F130)</f>
        <v>553901</v>
      </c>
      <c r="G131" s="30">
        <f>SUM(G126:G130)</f>
        <v>568901</v>
      </c>
      <c r="H131" s="30">
        <f>SUM(H126:H130)</f>
        <v>700800</v>
      </c>
    </row>
    <row r="132" spans="1:8" ht="0.75" customHeight="1">
      <c r="A132" s="15"/>
      <c r="C132" s="17"/>
      <c r="D132" s="18"/>
      <c r="E132" s="19"/>
      <c r="F132" s="20"/>
      <c r="G132" s="20"/>
      <c r="H132" s="20"/>
    </row>
    <row r="133" spans="1:4" ht="12.75">
      <c r="A133" s="15"/>
      <c r="C133" s="25" t="s">
        <v>136</v>
      </c>
      <c r="D133" s="21" t="s">
        <v>137</v>
      </c>
    </row>
    <row r="134" spans="1:4" ht="12.75">
      <c r="A134" s="15"/>
      <c r="C134" s="25" t="s">
        <v>17</v>
      </c>
      <c r="D134" s="21" t="s">
        <v>138</v>
      </c>
    </row>
    <row r="135" spans="1:8" ht="12.75">
      <c r="A135" s="18" t="s">
        <v>23</v>
      </c>
      <c r="B135" s="34"/>
      <c r="C135" s="39">
        <v>8342</v>
      </c>
      <c r="D135" s="18" t="s">
        <v>139</v>
      </c>
      <c r="E135" s="30">
        <v>121787</v>
      </c>
      <c r="F135" s="31">
        <v>117500</v>
      </c>
      <c r="G135" s="31">
        <v>164652</v>
      </c>
      <c r="H135" s="31">
        <v>170350</v>
      </c>
    </row>
    <row r="136" spans="1:4" ht="12.75">
      <c r="A136" s="15"/>
      <c r="C136" s="25"/>
      <c r="D136" s="21"/>
    </row>
    <row r="137" spans="1:4" ht="12.75">
      <c r="A137" s="15"/>
      <c r="C137" s="17" t="s">
        <v>24</v>
      </c>
      <c r="D137" s="15" t="s">
        <v>140</v>
      </c>
    </row>
    <row r="138" spans="1:8" ht="12.75">
      <c r="A138" s="15"/>
      <c r="C138" s="47">
        <v>8443</v>
      </c>
      <c r="D138" s="15" t="s">
        <v>141</v>
      </c>
      <c r="E138" s="26">
        <v>392529</v>
      </c>
      <c r="F138" s="17">
        <v>398356</v>
      </c>
      <c r="G138" s="17">
        <v>398356</v>
      </c>
      <c r="H138" s="17">
        <v>392529</v>
      </c>
    </row>
    <row r="139" spans="1:8" ht="12.75">
      <c r="A139" s="15" t="s">
        <v>23</v>
      </c>
      <c r="C139" s="25" t="s">
        <v>136</v>
      </c>
      <c r="D139" s="21" t="s">
        <v>137</v>
      </c>
      <c r="E139" s="30">
        <f>SUM(E138:E138)+E135</f>
        <v>514316</v>
      </c>
      <c r="F139" s="31">
        <f>SUM(F138:F138)+F135</f>
        <v>515856</v>
      </c>
      <c r="G139" s="31">
        <f>SUM(G138:G138)+G135</f>
        <v>563008</v>
      </c>
      <c r="H139" s="31">
        <f>SUM(H138:H138)+H135</f>
        <v>562879</v>
      </c>
    </row>
    <row r="140" spans="1:8" ht="12.75">
      <c r="A140" s="15"/>
      <c r="C140" s="17"/>
      <c r="D140" s="15"/>
      <c r="E140" s="19"/>
      <c r="F140" s="20"/>
      <c r="G140" s="20"/>
      <c r="H140" s="20"/>
    </row>
    <row r="141" spans="1:4" ht="12.75">
      <c r="A141" s="15"/>
      <c r="C141" s="25" t="s">
        <v>142</v>
      </c>
      <c r="D141" s="21" t="s">
        <v>143</v>
      </c>
    </row>
    <row r="142" spans="1:4" ht="12.75">
      <c r="A142" s="15"/>
      <c r="C142" s="17" t="s">
        <v>24</v>
      </c>
      <c r="D142" s="15" t="s">
        <v>144</v>
      </c>
    </row>
    <row r="143" spans="1:8" ht="12.75">
      <c r="A143" s="15"/>
      <c r="C143" s="47">
        <v>8658</v>
      </c>
      <c r="D143" s="15" t="s">
        <v>145</v>
      </c>
      <c r="E143" s="26">
        <v>99927</v>
      </c>
      <c r="F143" s="17">
        <v>84552</v>
      </c>
      <c r="G143" s="17">
        <v>84552</v>
      </c>
      <c r="H143" s="17">
        <v>99927</v>
      </c>
    </row>
    <row r="144" spans="1:8" ht="12.75">
      <c r="A144" s="18"/>
      <c r="B144" s="34"/>
      <c r="C144" s="49">
        <v>8670</v>
      </c>
      <c r="D144" s="18" t="s">
        <v>146</v>
      </c>
      <c r="E144" s="19">
        <v>19568746</v>
      </c>
      <c r="F144" s="20">
        <v>19207814</v>
      </c>
      <c r="G144" s="20">
        <v>19207814</v>
      </c>
      <c r="H144" s="20">
        <v>19568746</v>
      </c>
    </row>
    <row r="145" spans="1:8" ht="12.75">
      <c r="A145" s="18"/>
      <c r="B145" s="34"/>
      <c r="C145" s="49">
        <v>8671</v>
      </c>
      <c r="D145" s="18" t="s">
        <v>147</v>
      </c>
      <c r="E145" s="19">
        <v>41180</v>
      </c>
      <c r="F145" s="20">
        <v>14032</v>
      </c>
      <c r="G145" s="20">
        <v>14032</v>
      </c>
      <c r="H145" s="20">
        <v>41180</v>
      </c>
    </row>
    <row r="146" spans="1:8" ht="12.75">
      <c r="A146" s="18"/>
      <c r="B146" s="34"/>
      <c r="C146" s="49">
        <v>8672</v>
      </c>
      <c r="D146" s="18" t="s">
        <v>148</v>
      </c>
      <c r="E146" s="19">
        <v>120</v>
      </c>
      <c r="F146" s="20">
        <v>135</v>
      </c>
      <c r="G146" s="20">
        <v>135</v>
      </c>
      <c r="H146" s="20">
        <v>120</v>
      </c>
    </row>
    <row r="147" spans="1:8" ht="12.75">
      <c r="A147" s="15"/>
      <c r="C147" s="47">
        <v>8673</v>
      </c>
      <c r="D147" s="15" t="s">
        <v>149</v>
      </c>
      <c r="E147" s="26">
        <v>10750000</v>
      </c>
      <c r="F147" s="17">
        <v>6900000</v>
      </c>
      <c r="G147" s="17">
        <v>15200000</v>
      </c>
      <c r="H147" s="17">
        <v>10750000</v>
      </c>
    </row>
    <row r="148" spans="1:8" ht="12.75">
      <c r="A148" s="15"/>
      <c r="C148" s="25">
        <v>8680</v>
      </c>
      <c r="D148" s="15" t="s">
        <v>150</v>
      </c>
      <c r="E148" s="43">
        <v>0</v>
      </c>
      <c r="F148" s="17" t="s">
        <v>95</v>
      </c>
      <c r="G148" s="17" t="s">
        <v>95</v>
      </c>
      <c r="H148" s="17" t="s">
        <v>95</v>
      </c>
    </row>
    <row r="149" spans="1:8" ht="12.75">
      <c r="A149" s="18" t="s">
        <v>23</v>
      </c>
      <c r="B149" s="34"/>
      <c r="C149" s="39" t="s">
        <v>142</v>
      </c>
      <c r="D149" s="40" t="s">
        <v>143</v>
      </c>
      <c r="E149" s="30">
        <f>SUM(E143:E148)</f>
        <v>30459973</v>
      </c>
      <c r="F149" s="31">
        <f>SUM(F143:F147)</f>
        <v>26206533</v>
      </c>
      <c r="G149" s="31">
        <f>SUM(G143:G147)</f>
        <v>34506533</v>
      </c>
      <c r="H149" s="31">
        <f>SUM(H143:H147)</f>
        <v>30459973</v>
      </c>
    </row>
    <row r="150" spans="1:8" ht="12.75">
      <c r="A150" s="18"/>
      <c r="B150" s="34"/>
      <c r="C150" s="20"/>
      <c r="D150" s="18"/>
      <c r="E150" s="19"/>
      <c r="F150" s="20"/>
      <c r="G150" s="20"/>
      <c r="H150" s="20"/>
    </row>
    <row r="151" spans="1:4" ht="12.75">
      <c r="A151" s="15"/>
      <c r="C151" s="25" t="s">
        <v>151</v>
      </c>
      <c r="D151" s="21" t="s">
        <v>152</v>
      </c>
    </row>
    <row r="152" spans="1:8" ht="38.25">
      <c r="A152" s="15"/>
      <c r="C152" s="47">
        <v>8782</v>
      </c>
      <c r="D152" s="15" t="s">
        <v>153</v>
      </c>
      <c r="E152" s="26">
        <v>6750947</v>
      </c>
      <c r="F152" s="17">
        <v>8442892</v>
      </c>
      <c r="G152" s="17">
        <v>8442892</v>
      </c>
      <c r="H152" s="17">
        <v>6750947</v>
      </c>
    </row>
    <row r="153" spans="1:8" ht="12.75">
      <c r="A153" s="15" t="s">
        <v>23</v>
      </c>
      <c r="C153" s="25" t="s">
        <v>151</v>
      </c>
      <c r="D153" s="21" t="s">
        <v>152</v>
      </c>
      <c r="E153" s="30">
        <f>E152</f>
        <v>6750947</v>
      </c>
      <c r="F153" s="30">
        <f>F152</f>
        <v>8442892</v>
      </c>
      <c r="G153" s="30">
        <f>G152</f>
        <v>8442892</v>
      </c>
      <c r="H153" s="30">
        <f>H152</f>
        <v>6750947</v>
      </c>
    </row>
    <row r="154" spans="1:8" ht="12.75">
      <c r="A154" s="15" t="s">
        <v>23</v>
      </c>
      <c r="C154" s="17"/>
      <c r="D154" s="21" t="s">
        <v>154</v>
      </c>
      <c r="E154" s="28">
        <f>E153+E149+E139+E131+E122</f>
        <v>39947513</v>
      </c>
      <c r="F154" s="28">
        <f>F153+F149+F139+F131+F122</f>
        <v>37407182</v>
      </c>
      <c r="G154" s="28">
        <f>G153+G149+G139+G131+G122</f>
        <v>46005184</v>
      </c>
      <c r="H154" s="28">
        <f>H153+H149+H139+H131+H122</f>
        <v>40575650</v>
      </c>
    </row>
    <row r="155" spans="1:8" ht="12.75">
      <c r="A155" s="15"/>
      <c r="C155" s="17"/>
      <c r="D155" s="21"/>
      <c r="E155" s="28"/>
      <c r="F155" s="29"/>
      <c r="G155" s="29"/>
      <c r="H155" s="29"/>
    </row>
    <row r="156" spans="1:8" ht="12.75">
      <c r="A156" s="15" t="s">
        <v>23</v>
      </c>
      <c r="C156" s="17"/>
      <c r="D156" s="21" t="s">
        <v>155</v>
      </c>
      <c r="E156" s="30">
        <f>E154+E111+E115</f>
        <v>71378810</v>
      </c>
      <c r="F156" s="31">
        <f>F154+F111+F115</f>
        <v>80900384</v>
      </c>
      <c r="G156" s="31">
        <f>G154+G111+G115</f>
        <v>91891765</v>
      </c>
      <c r="H156" s="31">
        <f>H154+H111+H115</f>
        <v>90980356</v>
      </c>
    </row>
    <row r="157" spans="1:8" ht="12.75">
      <c r="A157" s="15"/>
      <c r="C157" s="17"/>
      <c r="D157" s="15"/>
      <c r="E157" s="19"/>
      <c r="F157" s="20"/>
      <c r="G157" s="20"/>
      <c r="H157" s="20"/>
    </row>
    <row r="158" spans="1:4" ht="12.75">
      <c r="A158" s="15"/>
      <c r="C158" s="25" t="s">
        <v>156</v>
      </c>
      <c r="D158" s="21" t="s">
        <v>157</v>
      </c>
    </row>
    <row r="159" spans="1:8" ht="12.75">
      <c r="A159" s="15"/>
      <c r="C159" s="47">
        <v>8999</v>
      </c>
      <c r="D159" s="15" t="s">
        <v>158</v>
      </c>
      <c r="E159" s="19"/>
      <c r="F159" s="20"/>
      <c r="G159" s="20"/>
      <c r="H159" s="20"/>
    </row>
    <row r="160" spans="1:8" ht="12.75">
      <c r="A160" s="15"/>
      <c r="C160" s="17"/>
      <c r="D160" s="21" t="s">
        <v>159</v>
      </c>
      <c r="E160" s="28">
        <v>1149944</v>
      </c>
      <c r="F160" s="29">
        <v>858175</v>
      </c>
      <c r="G160" s="29">
        <v>1547898</v>
      </c>
      <c r="H160" s="29">
        <v>1708858</v>
      </c>
    </row>
    <row r="161" spans="1:8" ht="13.5" thickBot="1">
      <c r="A161" s="54"/>
      <c r="B161" s="8"/>
      <c r="C161" s="55"/>
      <c r="D161" s="56" t="s">
        <v>160</v>
      </c>
      <c r="E161" s="57">
        <f>E160+E156</f>
        <v>72528754</v>
      </c>
      <c r="F161" s="58">
        <f>F160+F156</f>
        <v>81758559</v>
      </c>
      <c r="G161" s="58">
        <f>G160+G156</f>
        <v>93439663</v>
      </c>
      <c r="H161" s="55">
        <f>H160+H156</f>
        <v>92689214</v>
      </c>
    </row>
    <row r="162" spans="1:8" ht="13.5" thickTop="1">
      <c r="A162" s="59"/>
      <c r="B162" s="34"/>
      <c r="C162" s="60"/>
      <c r="D162" s="3"/>
      <c r="E162" s="19"/>
      <c r="F162" s="20"/>
      <c r="G162" s="20"/>
      <c r="H162" s="20"/>
    </row>
    <row r="163" spans="1:8" ht="12.75">
      <c r="A163" s="59"/>
      <c r="B163" s="34"/>
      <c r="C163" s="60"/>
      <c r="D163" s="3"/>
      <c r="E163" s="19"/>
      <c r="F163" s="20"/>
      <c r="G163" s="20"/>
      <c r="H163" s="20"/>
    </row>
  </sheetData>
  <sheetProtection/>
  <mergeCells count="8">
    <mergeCell ref="A113:H113"/>
    <mergeCell ref="A117:H117"/>
    <mergeCell ref="F5:H5"/>
    <mergeCell ref="A8:D8"/>
    <mergeCell ref="A3:H3"/>
    <mergeCell ref="A10:H10"/>
    <mergeCell ref="A6:D6"/>
    <mergeCell ref="A7:D7"/>
  </mergeCells>
  <printOptions/>
  <pageMargins left="0.984251968503937" right="0.5118110236220472" top="0.5118110236220472" bottom="3.5039370078740157" header="0.5118110236220472" footer="2.9921259842519685"/>
  <pageSetup firstPageNumber="1" useFirstPageNumber="1" fitToHeight="0" horizontalDpi="600" verticalDpi="600" orientation="portrait" paperSize="9" r:id="rId2"/>
  <headerFooter alignWithMargins="0">
    <oddFooter>&amp;C&amp;"Times New Roman,Bold"&amp;11(&amp;P)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.:L4zy w4r3z:.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mahendra</dc:creator>
  <cp:keywords/>
  <dc:description/>
  <cp:lastModifiedBy>user</cp:lastModifiedBy>
  <cp:lastPrinted>2012-06-28T06:32:02Z</cp:lastPrinted>
  <dcterms:created xsi:type="dcterms:W3CDTF">2012-06-23T07:42:43Z</dcterms:created>
  <dcterms:modified xsi:type="dcterms:W3CDTF">2012-06-28T06:32:07Z</dcterms:modified>
  <cp:category/>
  <cp:version/>
  <cp:contentType/>
  <cp:contentStatus/>
</cp:coreProperties>
</file>